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b58119b33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ERATIONS OVERVIEW" sheetId="1" r:id="Re6c42ea0bac647e0"/>
    <x:sheet xmlns:r="http://schemas.openxmlformats.org/officeDocument/2006/relationships" name="BOOKING REGISTER" sheetId="2" r:id="R885eb1b706a14097"/>
    <x:sheet xmlns:r="http://schemas.openxmlformats.org/officeDocument/2006/relationships" name="CLEANING SCHEDULE" sheetId="3" r:id="Rb10b83d85b584a86"/>
    <x:sheet xmlns:r="http://schemas.openxmlformats.org/officeDocument/2006/relationships" name="GUEST FOLLOW UPS" sheetId="4" r:id="R48e04a156c8c48e3"/>
    <x:sheet xmlns:r="http://schemas.openxmlformats.org/officeDocument/2006/relationships" name="PROPERTY DIRECTORY" sheetId="5" r:id="R629f33fd08d1492b"/>
    <x:sheet xmlns:r="http://schemas.openxmlformats.org/officeDocument/2006/relationships" name="GUIDE &amp; SETTINGS" sheetId="6" r:id="Rae1ea420880d44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$#,##0.0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5"/>
      <x:color rgb="FF172A43"/>
      <x:name val="Carlito"/>
    </x:font>
    <x:font>
      <x:b/>
      <x:sz val="11"/>
      <x:color rgb="FF172A4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2A43"/>
      </x:patternFill>
    </x:fill>
    <x:fill>
      <x:patternFill patternType="solid">
        <x:fgColor rgb="FF087E8B"/>
      </x:patternFill>
    </x:fill>
    <x:fill>
      <x:patternFill patternType="solid">
        <x:fgColor rgb="FFEAF3F6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4" borderId="0" xfId="0" applyNumberFormat="1" applyFont="1" applyFill="1" applyBorder="1"/>
    <x:xf numFmtId="201" fontId="0" fillId="4" borderId="0" xfId="0" applyNumberFormat="1" applyFont="1" applyFill="1" applyBorder="1"/>
    <x:xf numFmtId="0" fontId="3" fillId="4" borderId="0" xfId="0" applyNumberFormat="1" applyFont="1" applyFill="1" applyBorder="1"/>
    <x:xf numFmtId="201" fontId="3" fillId="4" borderId="0" xfId="0" applyNumberFormat="1" applyFont="1" applyFill="1" applyBorder="1"/>
    <x:xf numFmtId="0" fontId="0" fillId="4" borderId="1" xfId="0" applyNumberFormat="1" applyFont="1" applyFill="1" applyBorder="1"/>
    <x:xf numFmtId="201" fontId="0" fillId="4" borderId="1" xfId="0" applyNumberFormat="1" applyFont="1" applyFill="1" applyBorder="1"/>
    <x:xf numFmtId="0" fontId="3" fillId="4" borderId="1" xfId="0" applyNumberFormat="1" applyFont="1" applyFill="1" applyBorder="1"/>
    <x:xf numFmtId="201" fontId="3" fillId="4" borderId="1" xfId="0" applyNumberFormat="1" applyFont="1" applyFill="1" applyBorder="1"/>
    <x:xf numFmtId="0" fontId="4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705c73a93407e" /><Relationship Type="http://schemas.openxmlformats.org/officeDocument/2006/relationships/theme" Target="/xl/theme/theme1.xml" Id="R895ad17f71c843fb" /><Relationship Type="http://schemas.openxmlformats.org/officeDocument/2006/relationships/sharedStrings" Target="/xl/sharedStrings.xml" Id="R47d2169fc34d445c" /><Relationship Type="http://schemas.openxmlformats.org/officeDocument/2006/relationships/worksheet" Target="/xl/worksheets/sheet1.xml" Id="Re6c42ea0bac647e0" /><Relationship Type="http://schemas.openxmlformats.org/officeDocument/2006/relationships/worksheet" Target="/xl/worksheets/sheet2.xml" Id="R885eb1b706a14097" /><Relationship Type="http://schemas.openxmlformats.org/officeDocument/2006/relationships/worksheet" Target="/xl/worksheets/sheet3.xml" Id="Rb10b83d85b584a86" /><Relationship Type="http://schemas.openxmlformats.org/officeDocument/2006/relationships/worksheet" Target="/xl/worksheets/sheet4.xml" Id="R48e04a156c8c48e3" /><Relationship Type="http://schemas.openxmlformats.org/officeDocument/2006/relationships/worksheet" Target="/xl/worksheets/sheet5.xml" Id="R629f33fd08d1492b" /><Relationship Type="http://schemas.openxmlformats.org/officeDocument/2006/relationships/worksheet" Target="/xl/worksheets/sheet6.xml" Id="Rae1ea420880d44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5" hidden="0" customWidth="1"/>
    <x:col min="4" max="4" width="24" hidden="0" customWidth="1"/>
    <x:col min="5" max="5" width="16" hidden="0" customWidth="1"/>
    <x:col min="6" max="6" width="5" hidden="0" customWidth="1"/>
    <x:col min="7" max="7" width="24" hidden="0" customWidth="1"/>
    <x:col min="8" max="8" width="17" hidden="0" customWidth="1"/>
    <x:col min="9" max="9" width="5" hidden="0" customWidth="1"/>
    <x:col min="10" max="10" width="25" hidden="0" customWidth="1"/>
    <x:col min="11" max="11" width="17" hidden="0" customWidth="1"/>
  </x:cols>
  <x:sheetData>
    <x:row r="1" ht="24" customHeight="1">
      <x:c r="A1" s="3" t="str">
        <x:v>VACATION RENTAL | OPERATIONS OVERVIEW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5" ht="26" customHeight="1">
      <x:c r="A5" s="7" t="str">
        <x:v>Metric</x:v>
      </x:c>
      <x:c r="B5" s="7" t="str">
        <x:v>Value</x:v>
      </x:c>
      <x:c r="C5" s="7" t="str"/>
      <x:c r="D5" s="7" t="str">
        <x:v>Booking Channel</x:v>
      </x:c>
      <x:c r="E5" s="7" t="str">
        <x:v>Count</x:v>
      </x:c>
      <x:c r="F5" s="7" t="str"/>
      <x:c r="G5" s="7" t="str">
        <x:v>Turnover Status</x:v>
      </x:c>
      <x:c r="H5" s="7" t="str">
        <x:v>Count</x:v>
      </x:c>
      <x:c r="I5" s="7" t="str"/>
      <x:c r="J5" s="7" t="str">
        <x:v>Follow-up Status</x:v>
      </x:c>
      <x:c r="K5" s="7" t="str">
        <x:v>Count</x:v>
      </x:c>
    </x:row>
    <x:row r="6" ht="29" customHeight="1">
      <x:c r="A6" t="str">
        <x:v>Total Reservations</x:v>
      </x:c>
      <x:c r="B6" s="16" t="n">
        <x:f>COUNTA('BOOKING REGISTER'!A6:A53)</x:f>
        <x:v>48</x:v>
      </x:c>
      <x:c r="D6" t="str">
        <x:v>Airbnb</x:v>
      </x:c>
      <x:c r="E6" t="n">
        <x:f>COUNTIF('BOOKING REGISTER'!D6:D53,D6)</x:f>
        <x:v>12</x:v>
      </x:c>
      <x:c r="G6" t="str">
        <x:v>Pending</x:v>
      </x:c>
      <x:c r="H6" t="n">
        <x:f>COUNTIF('CLEANING SCHEDULE'!G6:G53,G6)</x:f>
        <x:v>7</x:v>
      </x:c>
      <x:c r="J6" t="str">
        <x:v>Open</x:v>
      </x:c>
      <x:c r="K6" t="n">
        <x:f>COUNTIF('GUEST FOLLOW UPS'!I6:I41,J6)</x:f>
        <x:v>12</x:v>
      </x:c>
    </x:row>
    <x:row r="7" ht="29" customHeight="1">
      <x:c r="A7" t="str">
        <x:v>Confirmed Reservations</x:v>
      </x:c>
      <x:c r="B7" s="16" t="n">
        <x:f>COUNTIF('BOOKING REGISTER'!K6:K53,"Confirmed")</x:f>
        <x:v>20</x:v>
      </x:c>
      <x:c r="D7" t="str">
        <x:v>Booking.com</x:v>
      </x:c>
      <x:c r="E7" t="n">
        <x:f>COUNTIF('BOOKING REGISTER'!D6:D53,D7)</x:f>
        <x:v>12</x:v>
      </x:c>
      <x:c r="G7" t="str">
        <x:v>Scheduled</x:v>
      </x:c>
      <x:c r="H7" t="n">
        <x:f>COUNTIF('CLEANING SCHEDULE'!G6:G53,G7)</x:f>
        <x:v>22</x:v>
      </x:c>
      <x:c r="J7" t="str">
        <x:v>In Progress</x:v>
      </x:c>
      <x:c r="K7" t="n">
        <x:f>COUNTIF('GUEST FOLLOW UPS'!I6:I41,J7)</x:f>
        <x:v>12</x:v>
      </x:c>
    </x:row>
    <x:row r="8" ht="29" customHeight="1">
      <x:c r="A8" t="str">
        <x:v>Gross Booking Value</x:v>
      </x:c>
      <x:c r="B8" s="17" t="n">
        <x:f>SUM('BOOKING REGISTER'!J6:J53)</x:f>
        <x:v>20125</x:v>
      </x:c>
      <x:c r="D8" t="str">
        <x:v>Expedia</x:v>
      </x:c>
      <x:c r="E8" t="n">
        <x:f>COUNTIF('BOOKING REGISTER'!D6:D53,D8)</x:f>
        <x:v>12</x:v>
      </x:c>
      <x:c r="G8" t="str">
        <x:v>In Progress</x:v>
      </x:c>
      <x:c r="H8" t="n">
        <x:f>COUNTIF('CLEANING SCHEDULE'!G6:G53,G8)</x:f>
        <x:v>0</x:v>
      </x:c>
      <x:c r="J8" t="str">
        <x:v>Resolved</x:v>
      </x:c>
      <x:c r="K8" t="n">
        <x:f>COUNTIF('GUEST FOLLOW UPS'!I6:I41,J8)</x:f>
        <x:v>12</x:v>
      </x:c>
    </x:row>
    <x:row r="9" ht="29" customHeight="1">
      <x:c r="A9" t="str">
        <x:v>Open Guest Requests</x:v>
      </x:c>
      <x:c r="B9" s="16" t="n">
        <x:f>COUNTIF('GUEST FOLLOW UPS'!I6:I41,"Open")+COUNTIF('GUEST FOLLOW UPS'!I6:I41,"In Progress")</x:f>
        <x:v>24</x:v>
      </x:c>
      <x:c r="D9" t="str">
        <x:v>Direct</x:v>
      </x:c>
      <x:c r="E9" t="n">
        <x:f>COUNTIF('BOOKING REGISTER'!D6:D53,D9)</x:f>
        <x:v>12</x:v>
      </x:c>
      <x:c r="G9" t="str">
        <x:v>Completed</x:v>
      </x:c>
      <x:c r="H9" t="n">
        <x:f>COUNTIF('CLEANING SCHEDULE'!G6:G53,G9)</x:f>
        <x:v>10</x:v>
      </x:c>
      <x:c r="J9" t="str">
        <x:v>Escalated</x:v>
      </x:c>
      <x:c r="K9" t="n">
        <x:f>COUNTIF('GUEST FOLLOW UPS'!I6:I41,J9)</x:f>
        <x:v>0</x:v>
      </x:c>
    </x:row>
    <x:row r="10" ht="29" customHeight="1">
      <x:c r="A10" t="str">
        <x:v>Turnovers Not Ready</x:v>
      </x:c>
      <x:c r="B10" s="16" t="n">
        <x:f>COUNTIF('CLEANING SCHEDULE'!K6:K53,"PENDING")</x:f>
        <x:v>29</x:v>
      </x:c>
      <x:c r="G10" t="str">
        <x:v>Not Required</x:v>
      </x:c>
      <x:c r="H10" t="n">
        <x:f>COUNTIF('CLEANING SCHEDULE'!G6:G53,G10)</x:f>
        <x:v>9</x:v>
      </x:c>
    </x:row>
    <x:row r="13">
      <x:c r="A13" t="str">
        <x:v>DEMO DATA ONLY — No real guest, client, or company records.</x:v>
      </x:c>
    </x:row>
  </x:sheetData>
  <x:mergeCells>
    <x:mergeCell ref="A1:K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5" hidden="0" customWidth="1"/>
    <x:col min="4" max="4" width="18" hidden="0" customWidth="1"/>
    <x:col min="5" max="5" width="19" hidden="0" customWidth="1"/>
    <x:col min="6" max="6" width="19" hidden="0" customWidth="1"/>
    <x:col min="7" max="7" width="12" hidden="0" customWidth="1"/>
    <x:col min="8" max="8" width="12" hidden="0" customWidth="1"/>
    <x:col min="9" max="9" width="17" hidden="0" customWidth="1"/>
    <x:col min="10" max="10" width="17" hidden="0" customWidth="1"/>
    <x:col min="11" max="11" width="19" hidden="0" customWidth="1"/>
    <x:col min="12" max="12" width="18" hidden="0" customWidth="1"/>
    <x:col min="13" max="13" width="19" hidden="0" customWidth="1"/>
    <x:col min="14" max="14" width="31" hidden="0" customWidth="1"/>
    <x:col min="15" max="15" width="30" hidden="0" customWidth="1"/>
    <x:col min="16" max="16" width="23" hidden="0" customWidth="1"/>
  </x:cols>
  <x:sheetData>
    <x:row r="1" ht="24" customHeight="1">
      <x:c r="A1" s="3" t="str">
        <x:v>BOOKING &amp; RESERVATION REGISTER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5" ht="26" customHeight="1">
      <x:c r="A5" s="7" t="str">
        <x:v>Booking ID</x:v>
      </x:c>
      <x:c r="B5" s="7" t="str">
        <x:v>Property ID</x:v>
      </x:c>
      <x:c r="C5" s="7" t="str">
        <x:v>Guest</x:v>
      </x:c>
      <x:c r="D5" s="7" t="str">
        <x:v>Channel</x:v>
      </x:c>
      <x:c r="E5" s="7" t="str">
        <x:v>Check-in</x:v>
      </x:c>
      <x:c r="F5" s="7" t="str">
        <x:v>Check-out</x:v>
      </x:c>
      <x:c r="G5" s="7" t="str">
        <x:v>Nights</x:v>
      </x:c>
      <x:c r="H5" s="7" t="str">
        <x:v>Guests</x:v>
      </x:c>
      <x:c r="I5" s="7" t="str">
        <x:v>Nightly USD</x:v>
      </x:c>
      <x:c r="J5" s="7" t="str">
        <x:v>Gross USD</x:v>
      </x:c>
      <x:c r="K5" s="7" t="str">
        <x:v>Status</x:v>
      </x:c>
      <x:c r="L5" s="7" t="str">
        <x:v>Payment</x:v>
      </x:c>
      <x:c r="M5" s="7" t="str">
        <x:v>Cleaning</x:v>
      </x:c>
      <x:c r="N5" s="7" t="str">
        <x:v>Arrival Notes</x:v>
      </x:c>
      <x:c r="O5" s="7" t="str">
        <x:v>Next Action</x:v>
      </x:c>
      <x:c r="P5" s="7" t="str">
        <x:v>Coordinator</x:v>
      </x:c>
    </x:row>
    <x:row r="6">
      <x:c r="A6" t="str">
        <x:v>BK-0001</x:v>
      </x:c>
      <x:c r="B6" t="str">
        <x:v>PR-01</x:v>
      </x:c>
      <x:c r="C6" t="str">
        <x:v>Jordan Santos</x:v>
      </x:c>
      <x:c r="D6" t="str">
        <x:v>Airbnb</x:v>
      </x:c>
      <x:c r="E6" s="10" t="n">
        <x:v>46296</x:v>
      </x:c>
      <x:c r="F6" s="10" t="n">
        <x:v>46301</x:v>
      </x:c>
      <x:c r="G6" t="n">
        <x:f>MAX(0,F6-E6)</x:f>
        <x:v>5</x:v>
      </x:c>
      <x:c r="H6" t="n">
        <x:v>2</x:v>
      </x:c>
      <x:c r="I6" s="12" t="n">
        <x:v>135</x:v>
      </x:c>
      <x:c r="J6" s="12" t="n">
        <x:f>IF(K6="Cancelled",0,G6*I6)</x:f>
        <x:v>675</x:v>
      </x:c>
      <x:c r="K6" t="str">
        <x:v>Confirmed</x:v>
      </x:c>
      <x:c r="L6" t="str">
        <x:v>Pending</x:v>
      </x:c>
      <x:c r="M6" t="str">
        <x:v>Scheduled</x:v>
      </x:c>
      <x:c r="N6" t="str">
        <x:v>Confirm ETA</x:v>
      </x:c>
      <x:c r="O6" t="str">
        <x:v>Verify arrival</x:v>
      </x:c>
      <x:c r="P6" t="str">
        <x:v>Maya Cruz</x:v>
      </x:c>
    </x:row>
    <x:row r="7">
      <x:c r="A7" t="str">
        <x:v>BK-0002</x:v>
      </x:c>
      <x:c r="B7" t="str">
        <x:v>PR-02</x:v>
      </x:c>
      <x:c r="C7" t="str">
        <x:v>Taylor Miller</x:v>
      </x:c>
      <x:c r="D7" t="str">
        <x:v>Booking.com</x:v>
      </x:c>
      <x:c r="E7" s="10" t="n">
        <x:v>46297</x:v>
      </x:c>
      <x:c r="F7" s="10" t="n">
        <x:v>46301</x:v>
      </x:c>
      <x:c r="G7" t="n">
        <x:f>MAX(0,F7-E7)</x:f>
        <x:v>4</x:v>
      </x:c>
      <x:c r="H7" t="n">
        <x:v>2</x:v>
      </x:c>
      <x:c r="I7" s="12" t="n">
        <x:v>220</x:v>
      </x:c>
      <x:c r="J7" s="12" t="n">
        <x:f>IF(K7="Cancelled",0,G7*I7)</x:f>
        <x:v>880</x:v>
      </x:c>
      <x:c r="K7" t="str">
        <x:v>Confirmed</x:v>
      </x:c>
      <x:c r="L7" t="str">
        <x:v>Paid</x:v>
      </x:c>
      <x:c r="M7" t="str">
        <x:v>Scheduled</x:v>
      </x:c>
      <x:c r="N7" t="str"/>
      <x:c r="O7" t="str">
        <x:v>Monitor</x:v>
      </x:c>
      <x:c r="P7" t="str">
        <x:v>Rina Lopez</x:v>
      </x:c>
    </x:row>
    <x:row r="8">
      <x:c r="A8" t="str">
        <x:v>BK-0003</x:v>
      </x:c>
      <x:c r="B8" t="str">
        <x:v>PR-03</x:v>
      </x:c>
      <x:c r="C8" t="str">
        <x:v>Morgan Reyes</x:v>
      </x:c>
      <x:c r="D8" t="str">
        <x:v>Expedia</x:v>
      </x:c>
      <x:c r="E8" s="10" t="n">
        <x:v>46298</x:v>
      </x:c>
      <x:c r="F8" s="10" t="n">
        <x:v>46302</x:v>
      </x:c>
      <x:c r="G8" t="n">
        <x:f>MAX(0,F8-E8)</x:f>
        <x:v>4</x:v>
      </x:c>
      <x:c r="H8" t="n">
        <x:v>1</x:v>
      </x:c>
      <x:c r="I8" s="12" t="n">
        <x:v>85</x:v>
      </x:c>
      <x:c r="J8" s="12" t="n">
        <x:f>IF(K8="Cancelled",0,G8*I8)</x:f>
        <x:v>340</x:v>
      </x:c>
      <x:c r="K8" t="str">
        <x:v>Checked Out</x:v>
      </x:c>
      <x:c r="L8" t="str">
        <x:v>Paid</x:v>
      </x:c>
      <x:c r="M8" t="str">
        <x:v>Completed</x:v>
      </x:c>
      <x:c r="N8" t="str"/>
      <x:c r="O8" t="str">
        <x:v>Monitor</x:v>
      </x:c>
      <x:c r="P8" t="str">
        <x:v>Maya Cruz</x:v>
      </x:c>
    </x:row>
    <x:row r="9">
      <x:c r="A9" t="str">
        <x:v>BK-0004</x:v>
      </x:c>
      <x:c r="B9" t="str">
        <x:v>PR-04</x:v>
      </x:c>
      <x:c r="C9" t="str">
        <x:v>Casey Morgan</x:v>
      </x:c>
      <x:c r="D9" t="str">
        <x:v>Direct</x:v>
      </x:c>
      <x:c r="E9" s="10" t="n">
        <x:v>46299</x:v>
      </x:c>
      <x:c r="F9" s="10" t="n">
        <x:v>46302</x:v>
      </x:c>
      <x:c r="G9" t="n">
        <x:f>MAX(0,F9-E9)</x:f>
        <x:v>3</x:v>
      </x:c>
      <x:c r="H9" t="n">
        <x:v>4</x:v>
      </x:c>
      <x:c r="I9" s="12" t="n">
        <x:v>160</x:v>
      </x:c>
      <x:c r="J9" s="12" t="n">
        <x:f>IF(K9="Cancelled",0,G9*I9)</x:f>
        <x:v>480</x:v>
      </x:c>
      <x:c r="K9" t="str">
        <x:v>Pending</x:v>
      </x:c>
      <x:c r="L9" t="str">
        <x:v>Paid</x:v>
      </x:c>
      <x:c r="M9" t="str">
        <x:v>Scheduled</x:v>
      </x:c>
      <x:c r="N9" t="str"/>
      <x:c r="O9" t="str">
        <x:v>Monitor</x:v>
      </x:c>
      <x:c r="P9" t="str">
        <x:v>Owen Reyes</x:v>
      </x:c>
    </x:row>
    <x:row r="10">
      <x:c r="A10" t="str">
        <x:v>BK-0005</x:v>
      </x:c>
      <x:c r="B10" t="str">
        <x:v>PR-05</x:v>
      </x:c>
      <x:c r="C10" t="str">
        <x:v>Avery Lee</x:v>
      </x:c>
      <x:c r="D10" t="str">
        <x:v>Airbnb</x:v>
      </x:c>
      <x:c r="E10" s="10" t="n">
        <x:v>46300</x:v>
      </x:c>
      <x:c r="F10" s="10" t="n">
        <x:v>46304</x:v>
      </x:c>
      <x:c r="G10" t="n">
        <x:f>MAX(0,F10-E10)</x:f>
        <x:v>4</x:v>
      </x:c>
      <x:c r="H10" t="n">
        <x:v>3</x:v>
      </x:c>
      <x:c r="I10" s="12" t="n">
        <x:v>160</x:v>
      </x:c>
      <x:c r="J10" s="12" t="n">
        <x:f>IF(K10="Cancelled",0,G10*I10)</x:f>
        <x:v>0</x:v>
      </x:c>
      <x:c r="K10" t="str">
        <x:v>Cancelled</x:v>
      </x:c>
      <x:c r="L10" t="str">
        <x:v>Refunded</x:v>
      </x:c>
      <x:c r="M10" t="str">
        <x:v>Not Required</x:v>
      </x:c>
      <x:c r="N10" t="str"/>
      <x:c r="O10" t="str">
        <x:v>Monitor</x:v>
      </x:c>
      <x:c r="P10" t="str">
        <x:v>Rina Lopez</x:v>
      </x:c>
    </x:row>
    <x:row r="11">
      <x:c r="A11" t="str">
        <x:v>BK-0006</x:v>
      </x:c>
      <x:c r="B11" t="str">
        <x:v>PR-06</x:v>
      </x:c>
      <x:c r="C11" t="str">
        <x:v>Riley Walker</x:v>
      </x:c>
      <x:c r="D11" t="str">
        <x:v>Booking.com</x:v>
      </x:c>
      <x:c r="E11" s="10" t="n">
        <x:v>46301</x:v>
      </x:c>
      <x:c r="F11" s="10" t="n">
        <x:v>46304</x:v>
      </x:c>
      <x:c r="G11" t="n">
        <x:f>MAX(0,F11-E11)</x:f>
        <x:v>3</x:v>
      </x:c>
      <x:c r="H11" t="n">
        <x:v>1</x:v>
      </x:c>
      <x:c r="I11" s="12" t="n">
        <x:v>110</x:v>
      </x:c>
      <x:c r="J11" s="12" t="n">
        <x:f>IF(K11="Cancelled",0,G11*I11)</x:f>
        <x:v>330</x:v>
      </x:c>
      <x:c r="K11" t="str">
        <x:v>Confirmed</x:v>
      </x:c>
      <x:c r="L11" t="str">
        <x:v>Paid</x:v>
      </x:c>
      <x:c r="M11" t="str">
        <x:v>Scheduled</x:v>
      </x:c>
      <x:c r="N11" t="str"/>
      <x:c r="O11" t="str">
        <x:v>Monitor</x:v>
      </x:c>
      <x:c r="P11" t="str">
        <x:v>Owen Reyes</x:v>
      </x:c>
    </x:row>
    <x:row r="12">
      <x:c r="A12" t="str">
        <x:v>BK-0007</x:v>
      </x:c>
      <x:c r="B12" t="str">
        <x:v>PR-07</x:v>
      </x:c>
      <x:c r="C12" t="str">
        <x:v>Quinn Rivera</x:v>
      </x:c>
      <x:c r="D12" t="str">
        <x:v>Expedia</x:v>
      </x:c>
      <x:c r="E12" s="10" t="n">
        <x:v>46302</x:v>
      </x:c>
      <x:c r="F12" s="10" t="n">
        <x:v>46305</x:v>
      </x:c>
      <x:c r="G12" t="n">
        <x:f>MAX(0,F12-E12)</x:f>
        <x:v>3</x:v>
      </x:c>
      <x:c r="H12" t="n">
        <x:v>1</x:v>
      </x:c>
      <x:c r="I12" s="12" t="n">
        <x:v>220</x:v>
      </x:c>
      <x:c r="J12" s="12" t="n">
        <x:f>IF(K12="Cancelled",0,G12*I12)</x:f>
        <x:v>660</x:v>
      </x:c>
      <x:c r="K12" t="str">
        <x:v>Confirmed</x:v>
      </x:c>
      <x:c r="L12" t="str">
        <x:v>Paid</x:v>
      </x:c>
      <x:c r="M12" t="str">
        <x:v>Scheduled</x:v>
      </x:c>
      <x:c r="N12" t="str"/>
      <x:c r="O12" t="str">
        <x:v>Monitor</x:v>
      </x:c>
      <x:c r="P12" t="str">
        <x:v>Maya Cruz</x:v>
      </x:c>
    </x:row>
    <x:row r="13">
      <x:c r="A13" t="str">
        <x:v>BK-0008</x:v>
      </x:c>
      <x:c r="B13" t="str">
        <x:v>PR-08</x:v>
      </x:c>
      <x:c r="C13" t="str">
        <x:v>Parker Clark</x:v>
      </x:c>
      <x:c r="D13" t="str">
        <x:v>Direct</x:v>
      </x:c>
      <x:c r="E13" s="10" t="n">
        <x:v>46303</x:v>
      </x:c>
      <x:c r="F13" s="10" t="n">
        <x:v>46306</x:v>
      </x:c>
      <x:c r="G13" t="n">
        <x:f>MAX(0,F13-E13)</x:f>
        <x:v>3</x:v>
      </x:c>
      <x:c r="H13" t="n">
        <x:v>3</x:v>
      </x:c>
      <x:c r="I13" s="12" t="n">
        <x:v>220</x:v>
      </x:c>
      <x:c r="J13" s="12" t="n">
        <x:f>IF(K13="Cancelled",0,G13*I13)</x:f>
        <x:v>660</x:v>
      </x:c>
      <x:c r="K13" t="str">
        <x:v>Checked Out</x:v>
      </x:c>
      <x:c r="L13" t="str">
        <x:v>Paid</x:v>
      </x:c>
      <x:c r="M13" t="str">
        <x:v>Completed</x:v>
      </x:c>
      <x:c r="N13" t="str">
        <x:v>Confirm ETA</x:v>
      </x:c>
      <x:c r="O13" t="str">
        <x:v>Verify arrival</x:v>
      </x:c>
      <x:c r="P13" t="str">
        <x:v>Rina Lopez</x:v>
      </x:c>
    </x:row>
    <x:row r="14">
      <x:c r="A14" t="str">
        <x:v>BK-0009</x:v>
      </x:c>
      <x:c r="B14" t="str">
        <x:v>PR-01</x:v>
      </x:c>
      <x:c r="C14" t="str">
        <x:v>Alex Santos</x:v>
      </x:c>
      <x:c r="D14" t="str">
        <x:v>Airbnb</x:v>
      </x:c>
      <x:c r="E14" s="10" t="n">
        <x:v>46304</x:v>
      </x:c>
      <x:c r="F14" s="10" t="n">
        <x:v>46306</x:v>
      </x:c>
      <x:c r="G14" t="n">
        <x:f>MAX(0,F14-E14)</x:f>
        <x:v>2</x:v>
      </x:c>
      <x:c r="H14" t="n">
        <x:v>1</x:v>
      </x:c>
      <x:c r="I14" s="12" t="n">
        <x:v>135</x:v>
      </x:c>
      <x:c r="J14" s="12" t="n">
        <x:f>IF(K14="Cancelled",0,G14*I14)</x:f>
        <x:v>270</x:v>
      </x:c>
      <x:c r="K14" t="str">
        <x:v>Pending</x:v>
      </x:c>
      <x:c r="L14" t="str">
        <x:v>Pending</x:v>
      </x:c>
      <x:c r="M14" t="str">
        <x:v>Scheduled</x:v>
      </x:c>
      <x:c r="N14" t="str"/>
      <x:c r="O14" t="str">
        <x:v>Monitor</x:v>
      </x:c>
      <x:c r="P14" t="str">
        <x:v>Maya Cruz</x:v>
      </x:c>
    </x:row>
    <x:row r="15">
      <x:c r="A15" t="str">
        <x:v>BK-0010</x:v>
      </x:c>
      <x:c r="B15" t="str">
        <x:v>PR-02</x:v>
      </x:c>
      <x:c r="C15" t="str">
        <x:v>Jamie Miller</x:v>
      </x:c>
      <x:c r="D15" t="str">
        <x:v>Booking.com</x:v>
      </x:c>
      <x:c r="E15" s="10" t="n">
        <x:v>46305</x:v>
      </x:c>
      <x:c r="F15" s="10" t="n">
        <x:v>46310</x:v>
      </x:c>
      <x:c r="G15" t="n">
        <x:f>MAX(0,F15-E15)</x:f>
        <x:v>5</x:v>
      </x:c>
      <x:c r="H15" t="n">
        <x:v>1</x:v>
      </x:c>
      <x:c r="I15" s="12" t="n">
        <x:v>220</x:v>
      </x:c>
      <x:c r="J15" s="12" t="n">
        <x:f>IF(K15="Cancelled",0,G15*I15)</x:f>
        <x:v>0</x:v>
      </x:c>
      <x:c r="K15" t="str">
        <x:v>Cancelled</x:v>
      </x:c>
      <x:c r="L15" t="str">
        <x:v>Refunded</x:v>
      </x:c>
      <x:c r="M15" t="str">
        <x:v>Not Required</x:v>
      </x:c>
      <x:c r="N15" t="str"/>
      <x:c r="O15" t="str">
        <x:v>Monitor</x:v>
      </x:c>
      <x:c r="P15" t="str">
        <x:v>Rina Lopez</x:v>
      </x:c>
    </x:row>
    <x:row r="16">
      <x:c r="A16" t="str">
        <x:v>BK-0011</x:v>
      </x:c>
      <x:c r="B16" t="str">
        <x:v>PR-03</x:v>
      </x:c>
      <x:c r="C16" t="str">
        <x:v>Cameron Reyes</x:v>
      </x:c>
      <x:c r="D16" t="str">
        <x:v>Expedia</x:v>
      </x:c>
      <x:c r="E16" s="10" t="n">
        <x:v>46306</x:v>
      </x:c>
      <x:c r="F16" s="10" t="n">
        <x:v>46311</x:v>
      </x:c>
      <x:c r="G16" t="n">
        <x:f>MAX(0,F16-E16)</x:f>
        <x:v>5</x:v>
      </x:c>
      <x:c r="H16" t="n">
        <x:v>3</x:v>
      </x:c>
      <x:c r="I16" s="12" t="n">
        <x:v>220</x:v>
      </x:c>
      <x:c r="J16" s="12" t="n">
        <x:f>IF(K16="Cancelled",0,G16*I16)</x:f>
        <x:v>1100</x:v>
      </x:c>
      <x:c r="K16" t="str">
        <x:v>Confirmed</x:v>
      </x:c>
      <x:c r="L16" t="str">
        <x:v>Paid</x:v>
      </x:c>
      <x:c r="M16" t="str">
        <x:v>Scheduled</x:v>
      </x:c>
      <x:c r="N16" t="str"/>
      <x:c r="O16" t="str">
        <x:v>Monitor</x:v>
      </x:c>
      <x:c r="P16" t="str">
        <x:v>Maya Cruz</x:v>
      </x:c>
    </x:row>
    <x:row r="17">
      <x:c r="A17" t="str">
        <x:v>BK-0012</x:v>
      </x:c>
      <x:c r="B17" t="str">
        <x:v>PR-04</x:v>
      </x:c>
      <x:c r="C17" t="str">
        <x:v>Drew Morgan</x:v>
      </x:c>
      <x:c r="D17" t="str">
        <x:v>Direct</x:v>
      </x:c>
      <x:c r="E17" s="10" t="n">
        <x:v>46307</x:v>
      </x:c>
      <x:c r="F17" s="10" t="n">
        <x:v>46310</x:v>
      </x:c>
      <x:c r="G17" t="n">
        <x:f>MAX(0,F17-E17)</x:f>
        <x:v>3</x:v>
      </x:c>
      <x:c r="H17" t="n">
        <x:v>6</x:v>
      </x:c>
      <x:c r="I17" s="12" t="n">
        <x:v>160</x:v>
      </x:c>
      <x:c r="J17" s="12" t="n">
        <x:f>IF(K17="Cancelled",0,G17*I17)</x:f>
        <x:v>480</x:v>
      </x:c>
      <x:c r="K17" t="str">
        <x:v>Confirmed</x:v>
      </x:c>
      <x:c r="L17" t="str">
        <x:v>Paid</x:v>
      </x:c>
      <x:c r="M17" t="str">
        <x:v>Scheduled</x:v>
      </x:c>
      <x:c r="N17" t="str"/>
      <x:c r="O17" t="str">
        <x:v>Monitor</x:v>
      </x:c>
      <x:c r="P17" t="str">
        <x:v>Owen Reyes</x:v>
      </x:c>
    </x:row>
    <x:row r="18">
      <x:c r="A18" t="str">
        <x:v>BK-0013</x:v>
      </x:c>
      <x:c r="B18" t="str">
        <x:v>PR-05</x:v>
      </x:c>
      <x:c r="C18" t="str">
        <x:v>Jordan Lee</x:v>
      </x:c>
      <x:c r="D18" t="str">
        <x:v>Airbnb</x:v>
      </x:c>
      <x:c r="E18" s="10" t="n">
        <x:v>46308</x:v>
      </x:c>
      <x:c r="F18" s="10" t="n">
        <x:v>46312</x:v>
      </x:c>
      <x:c r="G18" t="n">
        <x:f>MAX(0,F18-E18)</x:f>
        <x:v>4</x:v>
      </x:c>
      <x:c r="H18" t="n">
        <x:v>1</x:v>
      </x:c>
      <x:c r="I18" s="12" t="n">
        <x:v>160</x:v>
      </x:c>
      <x:c r="J18" s="12" t="n">
        <x:f>IF(K18="Cancelled",0,G18*I18)</x:f>
        <x:v>640</x:v>
      </x:c>
      <x:c r="K18" t="str">
        <x:v>Checked Out</x:v>
      </x:c>
      <x:c r="L18" t="str">
        <x:v>Pending</x:v>
      </x:c>
      <x:c r="M18" t="str">
        <x:v>Completed</x:v>
      </x:c>
      <x:c r="N18" t="str"/>
      <x:c r="O18" t="str">
        <x:v>Monitor</x:v>
      </x:c>
      <x:c r="P18" t="str">
        <x:v>Rina Lopez</x:v>
      </x:c>
    </x:row>
    <x:row r="19">
      <x:c r="A19" t="str">
        <x:v>BK-0014</x:v>
      </x:c>
      <x:c r="B19" t="str">
        <x:v>PR-06</x:v>
      </x:c>
      <x:c r="C19" t="str">
        <x:v>Taylor Walker</x:v>
      </x:c>
      <x:c r="D19" t="str">
        <x:v>Booking.com</x:v>
      </x:c>
      <x:c r="E19" s="10" t="n">
        <x:v>46309</x:v>
      </x:c>
      <x:c r="F19" s="10" t="n">
        <x:v>46313</x:v>
      </x:c>
      <x:c r="G19" t="n">
        <x:f>MAX(0,F19-E19)</x:f>
        <x:v>4</x:v>
      </x:c>
      <x:c r="H19" t="n">
        <x:v>1</x:v>
      </x:c>
      <x:c r="I19" s="12" t="n">
        <x:v>135</x:v>
      </x:c>
      <x:c r="J19" s="12" t="n">
        <x:f>IF(K19="Cancelled",0,G19*I19)</x:f>
        <x:v>540</x:v>
      </x:c>
      <x:c r="K19" t="str">
        <x:v>Pending</x:v>
      </x:c>
      <x:c r="L19" t="str">
        <x:v>Paid</x:v>
      </x:c>
      <x:c r="M19" t="str">
        <x:v>Scheduled</x:v>
      </x:c>
      <x:c r="N19" t="str"/>
      <x:c r="O19" t="str">
        <x:v>Monitor</x:v>
      </x:c>
      <x:c r="P19" t="str">
        <x:v>Owen Reyes</x:v>
      </x:c>
    </x:row>
    <x:row r="20">
      <x:c r="A20" t="str">
        <x:v>BK-0015</x:v>
      </x:c>
      <x:c r="B20" t="str">
        <x:v>PR-07</x:v>
      </x:c>
      <x:c r="C20" t="str">
        <x:v>Morgan Rivera</x:v>
      </x:c>
      <x:c r="D20" t="str">
        <x:v>Expedia</x:v>
      </x:c>
      <x:c r="E20" s="10" t="n">
        <x:v>46310</x:v>
      </x:c>
      <x:c r="F20" s="10" t="n">
        <x:v>46312</x:v>
      </x:c>
      <x:c r="G20" t="n">
        <x:f>MAX(0,F20-E20)</x:f>
        <x:v>2</x:v>
      </x:c>
      <x:c r="H20" t="n">
        <x:v>2</x:v>
      </x:c>
      <x:c r="I20" s="12" t="n">
        <x:v>135</x:v>
      </x:c>
      <x:c r="J20" s="12" t="n">
        <x:f>IF(K20="Cancelled",0,G20*I20)</x:f>
        <x:v>0</x:v>
      </x:c>
      <x:c r="K20" t="str">
        <x:v>Cancelled</x:v>
      </x:c>
      <x:c r="L20" t="str">
        <x:v>Refunded</x:v>
      </x:c>
      <x:c r="M20" t="str">
        <x:v>Not Required</x:v>
      </x:c>
      <x:c r="N20" t="str">
        <x:v>Confirm ETA</x:v>
      </x:c>
      <x:c r="O20" t="str">
        <x:v>Verify arrival</x:v>
      </x:c>
      <x:c r="P20" t="str">
        <x:v>Maya Cruz</x:v>
      </x:c>
    </x:row>
    <x:row r="21">
      <x:c r="A21" t="str">
        <x:v>BK-0016</x:v>
      </x:c>
      <x:c r="B21" t="str">
        <x:v>PR-08</x:v>
      </x:c>
      <x:c r="C21" t="str">
        <x:v>Casey Clark</x:v>
      </x:c>
      <x:c r="D21" t="str">
        <x:v>Direct</x:v>
      </x:c>
      <x:c r="E21" s="10" t="n">
        <x:v>46311</x:v>
      </x:c>
      <x:c r="F21" s="10" t="n">
        <x:v>46313</x:v>
      </x:c>
      <x:c r="G21" t="n">
        <x:f>MAX(0,F21-E21)</x:f>
        <x:v>2</x:v>
      </x:c>
      <x:c r="H21" t="n">
        <x:v>4</x:v>
      </x:c>
      <x:c r="I21" s="12" t="n">
        <x:v>110</x:v>
      </x:c>
      <x:c r="J21" s="12" t="n">
        <x:f>IF(K21="Cancelled",0,G21*I21)</x:f>
        <x:v>220</x:v>
      </x:c>
      <x:c r="K21" t="str">
        <x:v>Confirmed</x:v>
      </x:c>
      <x:c r="L21" t="str">
        <x:v>Paid</x:v>
      </x:c>
      <x:c r="M21" t="str">
        <x:v>Scheduled</x:v>
      </x:c>
      <x:c r="N21" t="str"/>
      <x:c r="O21" t="str">
        <x:v>Monitor</x:v>
      </x:c>
      <x:c r="P21" t="str">
        <x:v>Rina Lopez</x:v>
      </x:c>
    </x:row>
    <x:row r="22">
      <x:c r="A22" t="str">
        <x:v>BK-0017</x:v>
      </x:c>
      <x:c r="B22" t="str">
        <x:v>PR-01</x:v>
      </x:c>
      <x:c r="C22" t="str">
        <x:v>Avery Santos</x:v>
      </x:c>
      <x:c r="D22" t="str">
        <x:v>Airbnb</x:v>
      </x:c>
      <x:c r="E22" s="10" t="n">
        <x:v>46312</x:v>
      </x:c>
      <x:c r="F22" s="10" t="n">
        <x:v>46314</x:v>
      </x:c>
      <x:c r="G22" t="n">
        <x:f>MAX(0,F22-E22)</x:f>
        <x:v>2</x:v>
      </x:c>
      <x:c r="H22" t="n">
        <x:v>1</x:v>
      </x:c>
      <x:c r="I22" s="12" t="n">
        <x:v>110</x:v>
      </x:c>
      <x:c r="J22" s="12" t="n">
        <x:f>IF(K22="Cancelled",0,G22*I22)</x:f>
        <x:v>220</x:v>
      </x:c>
      <x:c r="K22" t="str">
        <x:v>Confirmed</x:v>
      </x:c>
      <x:c r="L22" t="str">
        <x:v>Pending</x:v>
      </x:c>
      <x:c r="M22" t="str">
        <x:v>Scheduled</x:v>
      </x:c>
      <x:c r="N22" t="str"/>
      <x:c r="O22" t="str">
        <x:v>Monitor</x:v>
      </x:c>
      <x:c r="P22" t="str">
        <x:v>Maya Cruz</x:v>
      </x:c>
    </x:row>
    <x:row r="23">
      <x:c r="A23" t="str">
        <x:v>BK-0018</x:v>
      </x:c>
      <x:c r="B23" t="str">
        <x:v>PR-02</x:v>
      </x:c>
      <x:c r="C23" t="str">
        <x:v>Riley Miller</x:v>
      </x:c>
      <x:c r="D23" t="str">
        <x:v>Booking.com</x:v>
      </x:c>
      <x:c r="E23" s="10" t="n">
        <x:v>46313</x:v>
      </x:c>
      <x:c r="F23" s="10" t="n">
        <x:v>46317</x:v>
      </x:c>
      <x:c r="G23" t="n">
        <x:f>MAX(0,F23-E23)</x:f>
        <x:v>4</x:v>
      </x:c>
      <x:c r="H23" t="n">
        <x:v>1</x:v>
      </x:c>
      <x:c r="I23" s="12" t="n">
        <x:v>135</x:v>
      </x:c>
      <x:c r="J23" s="12" t="n">
        <x:f>IF(K23="Cancelled",0,G23*I23)</x:f>
        <x:v>540</x:v>
      </x:c>
      <x:c r="K23" t="str">
        <x:v>Checked Out</x:v>
      </x:c>
      <x:c r="L23" t="str">
        <x:v>Paid</x:v>
      </x:c>
      <x:c r="M23" t="str">
        <x:v>Completed</x:v>
      </x:c>
      <x:c r="N23" t="str"/>
      <x:c r="O23" t="str">
        <x:v>Monitor</x:v>
      </x:c>
      <x:c r="P23" t="str">
        <x:v>Rina Lopez</x:v>
      </x:c>
    </x:row>
    <x:row r="24">
      <x:c r="A24" t="str">
        <x:v>BK-0019</x:v>
      </x:c>
      <x:c r="B24" t="str">
        <x:v>PR-03</x:v>
      </x:c>
      <x:c r="C24" t="str">
        <x:v>Quinn Reyes</x:v>
      </x:c>
      <x:c r="D24" t="str">
        <x:v>Expedia</x:v>
      </x:c>
      <x:c r="E24" s="10" t="n">
        <x:v>46314</x:v>
      </x:c>
      <x:c r="F24" s="10" t="n">
        <x:v>46316</x:v>
      </x:c>
      <x:c r="G24" t="n">
        <x:f>MAX(0,F24-E24)</x:f>
        <x:v>2</x:v>
      </x:c>
      <x:c r="H24" t="n">
        <x:v>2</x:v>
      </x:c>
      <x:c r="I24" s="12" t="n">
        <x:v>110</x:v>
      </x:c>
      <x:c r="J24" s="12" t="n">
        <x:f>IF(K24="Cancelled",0,G24*I24)</x:f>
        <x:v>220</x:v>
      </x:c>
      <x:c r="K24" t="str">
        <x:v>Pending</x:v>
      </x:c>
      <x:c r="L24" t="str">
        <x:v>Paid</x:v>
      </x:c>
      <x:c r="M24" t="str">
        <x:v>Scheduled</x:v>
      </x:c>
      <x:c r="N24" t="str"/>
      <x:c r="O24" t="str">
        <x:v>Monitor</x:v>
      </x:c>
      <x:c r="P24" t="str">
        <x:v>Maya Cruz</x:v>
      </x:c>
    </x:row>
    <x:row r="25">
      <x:c r="A25" t="str">
        <x:v>BK-0020</x:v>
      </x:c>
      <x:c r="B25" t="str">
        <x:v>PR-04</x:v>
      </x:c>
      <x:c r="C25" t="str">
        <x:v>Parker Morgan</x:v>
      </x:c>
      <x:c r="D25" t="str">
        <x:v>Direct</x:v>
      </x:c>
      <x:c r="E25" s="10" t="n">
        <x:v>46315</x:v>
      </x:c>
      <x:c r="F25" s="10" t="n">
        <x:v>46318</x:v>
      </x:c>
      <x:c r="G25" t="n">
        <x:f>MAX(0,F25-E25)</x:f>
        <x:v>3</x:v>
      </x:c>
      <x:c r="H25" t="n">
        <x:v>3</x:v>
      </x:c>
      <x:c r="I25" s="12" t="n">
        <x:v>135</x:v>
      </x:c>
      <x:c r="J25" s="12" t="n">
        <x:f>IF(K25="Cancelled",0,G25*I25)</x:f>
        <x:v>0</x:v>
      </x:c>
      <x:c r="K25" t="str">
        <x:v>Cancelled</x:v>
      </x:c>
      <x:c r="L25" t="str">
        <x:v>Refunded</x:v>
      </x:c>
      <x:c r="M25" t="str">
        <x:v>Not Required</x:v>
      </x:c>
      <x:c r="N25" t="str"/>
      <x:c r="O25" t="str">
        <x:v>Monitor</x:v>
      </x:c>
      <x:c r="P25" t="str">
        <x:v>Owen Reyes</x:v>
      </x:c>
    </x:row>
    <x:row r="26">
      <x:c r="A26" t="str">
        <x:v>BK-0021</x:v>
      </x:c>
      <x:c r="B26" t="str">
        <x:v>PR-05</x:v>
      </x:c>
      <x:c r="C26" t="str">
        <x:v>Alex Lee</x:v>
      </x:c>
      <x:c r="D26" t="str">
        <x:v>Airbnb</x:v>
      </x:c>
      <x:c r="E26" s="10" t="n">
        <x:v>46316</x:v>
      </x:c>
      <x:c r="F26" s="10" t="n">
        <x:v>46320</x:v>
      </x:c>
      <x:c r="G26" t="n">
        <x:f>MAX(0,F26-E26)</x:f>
        <x:v>4</x:v>
      </x:c>
      <x:c r="H26" t="n">
        <x:v>3</x:v>
      </x:c>
      <x:c r="I26" s="12" t="n">
        <x:v>110</x:v>
      </x:c>
      <x:c r="J26" s="12" t="n">
        <x:f>IF(K26="Cancelled",0,G26*I26)</x:f>
        <x:v>440</x:v>
      </x:c>
      <x:c r="K26" t="str">
        <x:v>Confirmed</x:v>
      </x:c>
      <x:c r="L26" t="str">
        <x:v>Pending</x:v>
      </x:c>
      <x:c r="M26" t="str">
        <x:v>Scheduled</x:v>
      </x:c>
      <x:c r="N26" t="str"/>
      <x:c r="O26" t="str">
        <x:v>Monitor</x:v>
      </x:c>
      <x:c r="P26" t="str">
        <x:v>Rina Lopez</x:v>
      </x:c>
    </x:row>
    <x:row r="27">
      <x:c r="A27" t="str">
        <x:v>BK-0022</x:v>
      </x:c>
      <x:c r="B27" t="str">
        <x:v>PR-06</x:v>
      </x:c>
      <x:c r="C27" t="str">
        <x:v>Jamie Walker</x:v>
      </x:c>
      <x:c r="D27" t="str">
        <x:v>Booking.com</x:v>
      </x:c>
      <x:c r="E27" s="10" t="n">
        <x:v>46317</x:v>
      </x:c>
      <x:c r="F27" s="10" t="n">
        <x:v>46321</x:v>
      </x:c>
      <x:c r="G27" t="n">
        <x:f>MAX(0,F27-E27)</x:f>
        <x:v>4</x:v>
      </x:c>
      <x:c r="H27" t="n">
        <x:v>2</x:v>
      </x:c>
      <x:c r="I27" s="12" t="n">
        <x:v>220</x:v>
      </x:c>
      <x:c r="J27" s="12" t="n">
        <x:f>IF(K27="Cancelled",0,G27*I27)</x:f>
        <x:v>880</x:v>
      </x:c>
      <x:c r="K27" t="str">
        <x:v>Confirmed</x:v>
      </x:c>
      <x:c r="L27" t="str">
        <x:v>Paid</x:v>
      </x:c>
      <x:c r="M27" t="str">
        <x:v>Scheduled</x:v>
      </x:c>
      <x:c r="N27" t="str">
        <x:v>Confirm ETA</x:v>
      </x:c>
      <x:c r="O27" t="str">
        <x:v>Verify arrival</x:v>
      </x:c>
      <x:c r="P27" t="str">
        <x:v>Owen Reyes</x:v>
      </x:c>
    </x:row>
    <x:row r="28">
      <x:c r="A28" t="str">
        <x:v>BK-0023</x:v>
      </x:c>
      <x:c r="B28" t="str">
        <x:v>PR-07</x:v>
      </x:c>
      <x:c r="C28" t="str">
        <x:v>Cameron Rivera</x:v>
      </x:c>
      <x:c r="D28" t="str">
        <x:v>Expedia</x:v>
      </x:c>
      <x:c r="E28" s="10" t="n">
        <x:v>46318</x:v>
      </x:c>
      <x:c r="F28" s="10" t="n">
        <x:v>46322</x:v>
      </x:c>
      <x:c r="G28" t="n">
        <x:f>MAX(0,F28-E28)</x:f>
        <x:v>4</x:v>
      </x:c>
      <x:c r="H28" t="n">
        <x:v>2</x:v>
      </x:c>
      <x:c r="I28" s="12" t="n">
        <x:v>85</x:v>
      </x:c>
      <x:c r="J28" s="12" t="n">
        <x:f>IF(K28="Cancelled",0,G28*I28)</x:f>
        <x:v>340</x:v>
      </x:c>
      <x:c r="K28" t="str">
        <x:v>Checked Out</x:v>
      </x:c>
      <x:c r="L28" t="str">
        <x:v>Paid</x:v>
      </x:c>
      <x:c r="M28" t="str">
        <x:v>Completed</x:v>
      </x:c>
      <x:c r="N28" t="str"/>
      <x:c r="O28" t="str">
        <x:v>Monitor</x:v>
      </x:c>
      <x:c r="P28" t="str">
        <x:v>Maya Cruz</x:v>
      </x:c>
    </x:row>
    <x:row r="29">
      <x:c r="A29" t="str">
        <x:v>BK-0024</x:v>
      </x:c>
      <x:c r="B29" t="str">
        <x:v>PR-08</x:v>
      </x:c>
      <x:c r="C29" t="str">
        <x:v>Drew Clark</x:v>
      </x:c>
      <x:c r="D29" t="str">
        <x:v>Direct</x:v>
      </x:c>
      <x:c r="E29" s="10" t="n">
        <x:v>46319</x:v>
      </x:c>
      <x:c r="F29" s="10" t="n">
        <x:v>46321</x:v>
      </x:c>
      <x:c r="G29" t="n">
        <x:f>MAX(0,F29-E29)</x:f>
        <x:v>2</x:v>
      </x:c>
      <x:c r="H29" t="n">
        <x:v>3</x:v>
      </x:c>
      <x:c r="I29" s="12" t="n">
        <x:v>85</x:v>
      </x:c>
      <x:c r="J29" s="12" t="n">
        <x:f>IF(K29="Cancelled",0,G29*I29)</x:f>
        <x:v>170</x:v>
      </x:c>
      <x:c r="K29" t="str">
        <x:v>Pending</x:v>
      </x:c>
      <x:c r="L29" t="str">
        <x:v>Paid</x:v>
      </x:c>
      <x:c r="M29" t="str">
        <x:v>Scheduled</x:v>
      </x:c>
      <x:c r="N29" t="str"/>
      <x:c r="O29" t="str">
        <x:v>Monitor</x:v>
      </x:c>
      <x:c r="P29" t="str">
        <x:v>Rina Lopez</x:v>
      </x:c>
    </x:row>
    <x:row r="30">
      <x:c r="A30" t="str">
        <x:v>BK-0025</x:v>
      </x:c>
      <x:c r="B30" t="str">
        <x:v>PR-01</x:v>
      </x:c>
      <x:c r="C30" t="str">
        <x:v>Jordan Santos</x:v>
      </x:c>
      <x:c r="D30" t="str">
        <x:v>Airbnb</x:v>
      </x:c>
      <x:c r="E30" s="10" t="n">
        <x:v>46320</x:v>
      </x:c>
      <x:c r="F30" s="10" t="n">
        <x:v>46325</x:v>
      </x:c>
      <x:c r="G30" t="n">
        <x:f>MAX(0,F30-E30)</x:f>
        <x:v>5</x:v>
      </x:c>
      <x:c r="H30" t="n">
        <x:v>2</x:v>
      </x:c>
      <x:c r="I30" s="12" t="n">
        <x:v>160</x:v>
      </x:c>
      <x:c r="J30" s="12" t="n">
        <x:f>IF(K30="Cancelled",0,G30*I30)</x:f>
        <x:v>0</x:v>
      </x:c>
      <x:c r="K30" t="str">
        <x:v>Cancelled</x:v>
      </x:c>
      <x:c r="L30" t="str">
        <x:v>Refunded</x:v>
      </x:c>
      <x:c r="M30" t="str">
        <x:v>Not Required</x:v>
      </x:c>
      <x:c r="N30" t="str"/>
      <x:c r="O30" t="str">
        <x:v>Monitor</x:v>
      </x:c>
      <x:c r="P30" t="str">
        <x:v>Maya Cruz</x:v>
      </x:c>
    </x:row>
    <x:row r="31">
      <x:c r="A31" t="str">
        <x:v>BK-0026</x:v>
      </x:c>
      <x:c r="B31" t="str">
        <x:v>PR-02</x:v>
      </x:c>
      <x:c r="C31" t="str">
        <x:v>Taylor Miller</x:v>
      </x:c>
      <x:c r="D31" t="str">
        <x:v>Booking.com</x:v>
      </x:c>
      <x:c r="E31" s="10" t="n">
        <x:v>46321</x:v>
      </x:c>
      <x:c r="F31" s="10" t="n">
        <x:v>46323</x:v>
      </x:c>
      <x:c r="G31" t="n">
        <x:f>MAX(0,F31-E31)</x:f>
        <x:v>2</x:v>
      </x:c>
      <x:c r="H31" t="n">
        <x:v>2</x:v>
      </x:c>
      <x:c r="I31" s="12" t="n">
        <x:v>135</x:v>
      </x:c>
      <x:c r="J31" s="12" t="n">
        <x:f>IF(K31="Cancelled",0,G31*I31)</x:f>
        <x:v>270</x:v>
      </x:c>
      <x:c r="K31" t="str">
        <x:v>Confirmed</x:v>
      </x:c>
      <x:c r="L31" t="str">
        <x:v>Paid</x:v>
      </x:c>
      <x:c r="M31" t="str">
        <x:v>Scheduled</x:v>
      </x:c>
      <x:c r="N31" t="str"/>
      <x:c r="O31" t="str">
        <x:v>Monitor</x:v>
      </x:c>
      <x:c r="P31" t="str">
        <x:v>Rina Lopez</x:v>
      </x:c>
    </x:row>
    <x:row r="32">
      <x:c r="A32" t="str">
        <x:v>BK-0027</x:v>
      </x:c>
      <x:c r="B32" t="str">
        <x:v>PR-03</x:v>
      </x:c>
      <x:c r="C32" t="str">
        <x:v>Morgan Reyes</x:v>
      </x:c>
      <x:c r="D32" t="str">
        <x:v>Expedia</x:v>
      </x:c>
      <x:c r="E32" s="10" t="n">
        <x:v>46322</x:v>
      </x:c>
      <x:c r="F32" s="10" t="n">
        <x:v>46326</x:v>
      </x:c>
      <x:c r="G32" t="n">
        <x:f>MAX(0,F32-E32)</x:f>
        <x:v>4</x:v>
      </x:c>
      <x:c r="H32" t="n">
        <x:v>1</x:v>
      </x:c>
      <x:c r="I32" s="12" t="n">
        <x:v>160</x:v>
      </x:c>
      <x:c r="J32" s="12" t="n">
        <x:f>IF(K32="Cancelled",0,G32*I32)</x:f>
        <x:v>640</x:v>
      </x:c>
      <x:c r="K32" t="str">
        <x:v>Confirmed</x:v>
      </x:c>
      <x:c r="L32" t="str">
        <x:v>Paid</x:v>
      </x:c>
      <x:c r="M32" t="str">
        <x:v>Scheduled</x:v>
      </x:c>
      <x:c r="N32" t="str"/>
      <x:c r="O32" t="str">
        <x:v>Monitor</x:v>
      </x:c>
      <x:c r="P32" t="str">
        <x:v>Maya Cruz</x:v>
      </x:c>
    </x:row>
    <x:row r="33">
      <x:c r="A33" t="str">
        <x:v>BK-0028</x:v>
      </x:c>
      <x:c r="B33" t="str">
        <x:v>PR-04</x:v>
      </x:c>
      <x:c r="C33" t="str">
        <x:v>Casey Morgan</x:v>
      </x:c>
      <x:c r="D33" t="str">
        <x:v>Direct</x:v>
      </x:c>
      <x:c r="E33" s="10" t="n">
        <x:v>46323</x:v>
      </x:c>
      <x:c r="F33" s="10" t="n">
        <x:v>46325</x:v>
      </x:c>
      <x:c r="G33" t="n">
        <x:f>MAX(0,F33-E33)</x:f>
        <x:v>2</x:v>
      </x:c>
      <x:c r="H33" t="n">
        <x:v>5</x:v>
      </x:c>
      <x:c r="I33" s="12" t="n">
        <x:v>220</x:v>
      </x:c>
      <x:c r="J33" s="12" t="n">
        <x:f>IF(K33="Cancelled",0,G33*I33)</x:f>
        <x:v>440</x:v>
      </x:c>
      <x:c r="K33" t="str">
        <x:v>Checked Out</x:v>
      </x:c>
      <x:c r="L33" t="str">
        <x:v>Paid</x:v>
      </x:c>
      <x:c r="M33" t="str">
        <x:v>Completed</x:v>
      </x:c>
      <x:c r="N33" t="str"/>
      <x:c r="O33" t="str">
        <x:v>Monitor</x:v>
      </x:c>
      <x:c r="P33" t="str">
        <x:v>Owen Reyes</x:v>
      </x:c>
    </x:row>
    <x:row r="34">
      <x:c r="A34" t="str">
        <x:v>BK-0029</x:v>
      </x:c>
      <x:c r="B34" t="str">
        <x:v>PR-05</x:v>
      </x:c>
      <x:c r="C34" t="str">
        <x:v>Avery Lee</x:v>
      </x:c>
      <x:c r="D34" t="str">
        <x:v>Airbnb</x:v>
      </x:c>
      <x:c r="E34" s="10" t="n">
        <x:v>46324</x:v>
      </x:c>
      <x:c r="F34" s="10" t="n">
        <x:v>46327</x:v>
      </x:c>
      <x:c r="G34" t="n">
        <x:f>MAX(0,F34-E34)</x:f>
        <x:v>3</x:v>
      </x:c>
      <x:c r="H34" t="n">
        <x:v>4</x:v>
      </x:c>
      <x:c r="I34" s="12" t="n">
        <x:v>160</x:v>
      </x:c>
      <x:c r="J34" s="12" t="n">
        <x:f>IF(K34="Cancelled",0,G34*I34)</x:f>
        <x:v>480</x:v>
      </x:c>
      <x:c r="K34" t="str">
        <x:v>Pending</x:v>
      </x:c>
      <x:c r="L34" t="str">
        <x:v>Pending</x:v>
      </x:c>
      <x:c r="M34" t="str">
        <x:v>Scheduled</x:v>
      </x:c>
      <x:c r="N34" t="str">
        <x:v>Confirm ETA</x:v>
      </x:c>
      <x:c r="O34" t="str">
        <x:v>Verify arrival</x:v>
      </x:c>
      <x:c r="P34" t="str">
        <x:v>Rina Lopez</x:v>
      </x:c>
    </x:row>
    <x:row r="35">
      <x:c r="A35" t="str">
        <x:v>BK-0030</x:v>
      </x:c>
      <x:c r="B35" t="str">
        <x:v>PR-06</x:v>
      </x:c>
      <x:c r="C35" t="str">
        <x:v>Riley Walker</x:v>
      </x:c>
      <x:c r="D35" t="str">
        <x:v>Booking.com</x:v>
      </x:c>
      <x:c r="E35" s="10" t="n">
        <x:v>46325</x:v>
      </x:c>
      <x:c r="F35" s="10" t="n">
        <x:v>46330</x:v>
      </x:c>
      <x:c r="G35" t="n">
        <x:f>MAX(0,F35-E35)</x:f>
        <x:v>5</x:v>
      </x:c>
      <x:c r="H35" t="n">
        <x:v>3</x:v>
      </x:c>
      <x:c r="I35" s="12" t="n">
        <x:v>110</x:v>
      </x:c>
      <x:c r="J35" s="12" t="n">
        <x:f>IF(K35="Cancelled",0,G35*I35)</x:f>
        <x:v>0</x:v>
      </x:c>
      <x:c r="K35" t="str">
        <x:v>Cancelled</x:v>
      </x:c>
      <x:c r="L35" t="str">
        <x:v>Refunded</x:v>
      </x:c>
      <x:c r="M35" t="str">
        <x:v>Not Required</x:v>
      </x:c>
      <x:c r="N35" t="str"/>
      <x:c r="O35" t="str">
        <x:v>Monitor</x:v>
      </x:c>
      <x:c r="P35" t="str">
        <x:v>Owen Reyes</x:v>
      </x:c>
    </x:row>
    <x:row r="36">
      <x:c r="A36" t="str">
        <x:v>BK-0031</x:v>
      </x:c>
      <x:c r="B36" t="str">
        <x:v>PR-07</x:v>
      </x:c>
      <x:c r="C36" t="str">
        <x:v>Quinn Rivera</x:v>
      </x:c>
      <x:c r="D36" t="str">
        <x:v>Expedia</x:v>
      </x:c>
      <x:c r="E36" s="10" t="n">
        <x:v>46326</x:v>
      </x:c>
      <x:c r="F36" s="10" t="n">
        <x:v>46330</x:v>
      </x:c>
      <x:c r="G36" t="n">
        <x:f>MAX(0,F36-E36)</x:f>
        <x:v>4</x:v>
      </x:c>
      <x:c r="H36" t="n">
        <x:v>1</x:v>
      </x:c>
      <x:c r="I36" s="12" t="n">
        <x:v>85</x:v>
      </x:c>
      <x:c r="J36" s="12" t="n">
        <x:f>IF(K36="Cancelled",0,G36*I36)</x:f>
        <x:v>340</x:v>
      </x:c>
      <x:c r="K36" t="str">
        <x:v>Confirmed</x:v>
      </x:c>
      <x:c r="L36" t="str">
        <x:v>Paid</x:v>
      </x:c>
      <x:c r="M36" t="str">
        <x:v>Scheduled</x:v>
      </x:c>
      <x:c r="N36" t="str"/>
      <x:c r="O36" t="str">
        <x:v>Monitor</x:v>
      </x:c>
      <x:c r="P36" t="str">
        <x:v>Maya Cruz</x:v>
      </x:c>
    </x:row>
    <x:row r="37">
      <x:c r="A37" t="str">
        <x:v>BK-0032</x:v>
      </x:c>
      <x:c r="B37" t="str">
        <x:v>PR-08</x:v>
      </x:c>
      <x:c r="C37" t="str">
        <x:v>Parker Clark</x:v>
      </x:c>
      <x:c r="D37" t="str">
        <x:v>Direct</x:v>
      </x:c>
      <x:c r="E37" s="10" t="n">
        <x:v>46327</x:v>
      </x:c>
      <x:c r="F37" s="10" t="n">
        <x:v>46330</x:v>
      </x:c>
      <x:c r="G37" t="n">
        <x:f>MAX(0,F37-E37)</x:f>
        <x:v>3</x:v>
      </x:c>
      <x:c r="H37" t="n">
        <x:v>1</x:v>
      </x:c>
      <x:c r="I37" s="12" t="n">
        <x:v>220</x:v>
      </x:c>
      <x:c r="J37" s="12" t="n">
        <x:f>IF(K37="Cancelled",0,G37*I37)</x:f>
        <x:v>660</x:v>
      </x:c>
      <x:c r="K37" t="str">
        <x:v>Confirmed</x:v>
      </x:c>
      <x:c r="L37" t="str">
        <x:v>Paid</x:v>
      </x:c>
      <x:c r="M37" t="str">
        <x:v>Scheduled</x:v>
      </x:c>
      <x:c r="N37" t="str"/>
      <x:c r="O37" t="str">
        <x:v>Monitor</x:v>
      </x:c>
      <x:c r="P37" t="str">
        <x:v>Rina Lopez</x:v>
      </x:c>
    </x:row>
    <x:row r="38">
      <x:c r="A38" t="str">
        <x:v>BK-0033</x:v>
      </x:c>
      <x:c r="B38" t="str">
        <x:v>PR-01</x:v>
      </x:c>
      <x:c r="C38" t="str">
        <x:v>Alex Santos</x:v>
      </x:c>
      <x:c r="D38" t="str">
        <x:v>Airbnb</x:v>
      </x:c>
      <x:c r="E38" s="10" t="n">
        <x:v>46328</x:v>
      </x:c>
      <x:c r="F38" s="10" t="n">
        <x:v>46332</x:v>
      </x:c>
      <x:c r="G38" t="n">
        <x:f>MAX(0,F38-E38)</x:f>
        <x:v>4</x:v>
      </x:c>
      <x:c r="H38" t="n">
        <x:v>2</x:v>
      </x:c>
      <x:c r="I38" s="12" t="n">
        <x:v>135</x:v>
      </x:c>
      <x:c r="J38" s="12" t="n">
        <x:f>IF(K38="Cancelled",0,G38*I38)</x:f>
        <x:v>540</x:v>
      </x:c>
      <x:c r="K38" t="str">
        <x:v>Checked Out</x:v>
      </x:c>
      <x:c r="L38" t="str">
        <x:v>Pending</x:v>
      </x:c>
      <x:c r="M38" t="str">
        <x:v>Completed</x:v>
      </x:c>
      <x:c r="N38" t="str"/>
      <x:c r="O38" t="str">
        <x:v>Monitor</x:v>
      </x:c>
      <x:c r="P38" t="str">
        <x:v>Maya Cruz</x:v>
      </x:c>
    </x:row>
    <x:row r="39">
      <x:c r="A39" t="str">
        <x:v>BK-0034</x:v>
      </x:c>
      <x:c r="B39" t="str">
        <x:v>PR-02</x:v>
      </x:c>
      <x:c r="C39" t="str">
        <x:v>Jamie Miller</x:v>
      </x:c>
      <x:c r="D39" t="str">
        <x:v>Booking.com</x:v>
      </x:c>
      <x:c r="E39" s="10" t="n">
        <x:v>46329</x:v>
      </x:c>
      <x:c r="F39" s="10" t="n">
        <x:v>46331</x:v>
      </x:c>
      <x:c r="G39" t="n">
        <x:f>MAX(0,F39-E39)</x:f>
        <x:v>2</x:v>
      </x:c>
      <x:c r="H39" t="n">
        <x:v>2</x:v>
      </x:c>
      <x:c r="I39" s="12" t="n">
        <x:v>160</x:v>
      </x:c>
      <x:c r="J39" s="12" t="n">
        <x:f>IF(K39="Cancelled",0,G39*I39)</x:f>
        <x:v>320</x:v>
      </x:c>
      <x:c r="K39" t="str">
        <x:v>Pending</x:v>
      </x:c>
      <x:c r="L39" t="str">
        <x:v>Paid</x:v>
      </x:c>
      <x:c r="M39" t="str">
        <x:v>Scheduled</x:v>
      </x:c>
      <x:c r="N39" t="str"/>
      <x:c r="O39" t="str">
        <x:v>Monitor</x:v>
      </x:c>
      <x:c r="P39" t="str">
        <x:v>Rina Lopez</x:v>
      </x:c>
    </x:row>
    <x:row r="40">
      <x:c r="A40" t="str">
        <x:v>BK-0035</x:v>
      </x:c>
      <x:c r="B40" t="str">
        <x:v>PR-03</x:v>
      </x:c>
      <x:c r="C40" t="str">
        <x:v>Cameron Reyes</x:v>
      </x:c>
      <x:c r="D40" t="str">
        <x:v>Expedia</x:v>
      </x:c>
      <x:c r="E40" s="10" t="n">
        <x:v>46330</x:v>
      </x:c>
      <x:c r="F40" s="10" t="n">
        <x:v>46332</x:v>
      </x:c>
      <x:c r="G40" t="n">
        <x:f>MAX(0,F40-E40)</x:f>
        <x:v>2</x:v>
      </x:c>
      <x:c r="H40" t="n">
        <x:v>3</x:v>
      </x:c>
      <x:c r="I40" s="12" t="n">
        <x:v>135</x:v>
      </x:c>
      <x:c r="J40" s="12" t="n">
        <x:f>IF(K40="Cancelled",0,G40*I40)</x:f>
        <x:v>0</x:v>
      </x:c>
      <x:c r="K40" t="str">
        <x:v>Cancelled</x:v>
      </x:c>
      <x:c r="L40" t="str">
        <x:v>Refunded</x:v>
      </x:c>
      <x:c r="M40" t="str">
        <x:v>Not Required</x:v>
      </x:c>
      <x:c r="N40" t="str"/>
      <x:c r="O40" t="str">
        <x:v>Monitor</x:v>
      </x:c>
      <x:c r="P40" t="str">
        <x:v>Maya Cruz</x:v>
      </x:c>
    </x:row>
    <x:row r="41">
      <x:c r="A41" t="str">
        <x:v>BK-0036</x:v>
      </x:c>
      <x:c r="B41" t="str">
        <x:v>PR-04</x:v>
      </x:c>
      <x:c r="C41" t="str">
        <x:v>Drew Morgan</x:v>
      </x:c>
      <x:c r="D41" t="str">
        <x:v>Direct</x:v>
      </x:c>
      <x:c r="E41" s="10" t="n">
        <x:v>46331</x:v>
      </x:c>
      <x:c r="F41" s="10" t="n">
        <x:v>46335</x:v>
      </x:c>
      <x:c r="G41" t="n">
        <x:f>MAX(0,F41-E41)</x:f>
        <x:v>4</x:v>
      </x:c>
      <x:c r="H41" t="n">
        <x:v>6</x:v>
      </x:c>
      <x:c r="I41" s="12" t="n">
        <x:v>160</x:v>
      </x:c>
      <x:c r="J41" s="12" t="n">
        <x:f>IF(K41="Cancelled",0,G41*I41)</x:f>
        <x:v>640</x:v>
      </x:c>
      <x:c r="K41" t="str">
        <x:v>Confirmed</x:v>
      </x:c>
      <x:c r="L41" t="str">
        <x:v>Paid</x:v>
      </x:c>
      <x:c r="M41" t="str">
        <x:v>Scheduled</x:v>
      </x:c>
      <x:c r="N41" t="str">
        <x:v>Confirm ETA</x:v>
      </x:c>
      <x:c r="O41" t="str">
        <x:v>Verify arrival</x:v>
      </x:c>
      <x:c r="P41" t="str">
        <x:v>Owen Reyes</x:v>
      </x:c>
    </x:row>
    <x:row r="42">
      <x:c r="A42" t="str">
        <x:v>BK-0037</x:v>
      </x:c>
      <x:c r="B42" t="str">
        <x:v>PR-05</x:v>
      </x:c>
      <x:c r="C42" t="str">
        <x:v>Jordan Lee</x:v>
      </x:c>
      <x:c r="D42" t="str">
        <x:v>Airbnb</x:v>
      </x:c>
      <x:c r="E42" s="10" t="n">
        <x:v>46332</x:v>
      </x:c>
      <x:c r="F42" s="10" t="n">
        <x:v>46337</x:v>
      </x:c>
      <x:c r="G42" t="n">
        <x:f>MAX(0,F42-E42)</x:f>
        <x:v>5</x:v>
      </x:c>
      <x:c r="H42" t="n">
        <x:v>1</x:v>
      </x:c>
      <x:c r="I42" s="12" t="n">
        <x:v>220</x:v>
      </x:c>
      <x:c r="J42" s="12" t="n">
        <x:f>IF(K42="Cancelled",0,G42*I42)</x:f>
        <x:v>1100</x:v>
      </x:c>
      <x:c r="K42" t="str">
        <x:v>Confirmed</x:v>
      </x:c>
      <x:c r="L42" t="str">
        <x:v>Pending</x:v>
      </x:c>
      <x:c r="M42" t="str">
        <x:v>Scheduled</x:v>
      </x:c>
      <x:c r="N42" t="str"/>
      <x:c r="O42" t="str">
        <x:v>Monitor</x:v>
      </x:c>
      <x:c r="P42" t="str">
        <x:v>Rina Lopez</x:v>
      </x:c>
    </x:row>
    <x:row r="43">
      <x:c r="A43" t="str">
        <x:v>BK-0038</x:v>
      </x:c>
      <x:c r="B43" t="str">
        <x:v>PR-06</x:v>
      </x:c>
      <x:c r="C43" t="str">
        <x:v>Taylor Walker</x:v>
      </x:c>
      <x:c r="D43" t="str">
        <x:v>Booking.com</x:v>
      </x:c>
      <x:c r="E43" s="10" t="n">
        <x:v>46333</x:v>
      </x:c>
      <x:c r="F43" s="10" t="n">
        <x:v>46335</x:v>
      </x:c>
      <x:c r="G43" t="n">
        <x:f>MAX(0,F43-E43)</x:f>
        <x:v>2</x:v>
      </x:c>
      <x:c r="H43" t="n">
        <x:v>4</x:v>
      </x:c>
      <x:c r="I43" s="12" t="n">
        <x:v>110</x:v>
      </x:c>
      <x:c r="J43" s="12" t="n">
        <x:f>IF(K43="Cancelled",0,G43*I43)</x:f>
        <x:v>220</x:v>
      </x:c>
      <x:c r="K43" t="str">
        <x:v>Checked Out</x:v>
      </x:c>
      <x:c r="L43" t="str">
        <x:v>Paid</x:v>
      </x:c>
      <x:c r="M43" t="str">
        <x:v>Completed</x:v>
      </x:c>
      <x:c r="N43" t="str"/>
      <x:c r="O43" t="str">
        <x:v>Monitor</x:v>
      </x:c>
      <x:c r="P43" t="str">
        <x:v>Owen Reyes</x:v>
      </x:c>
    </x:row>
    <x:row r="44">
      <x:c r="A44" t="str">
        <x:v>BK-0039</x:v>
      </x:c>
      <x:c r="B44" t="str">
        <x:v>PR-07</x:v>
      </x:c>
      <x:c r="C44" t="str">
        <x:v>Morgan Rivera</x:v>
      </x:c>
      <x:c r="D44" t="str">
        <x:v>Expedia</x:v>
      </x:c>
      <x:c r="E44" s="10" t="n">
        <x:v>46334</x:v>
      </x:c>
      <x:c r="F44" s="10" t="n">
        <x:v>46338</x:v>
      </x:c>
      <x:c r="G44" t="n">
        <x:f>MAX(0,F44-E44)</x:f>
        <x:v>4</x:v>
      </x:c>
      <x:c r="H44" t="n">
        <x:v>1</x:v>
      </x:c>
      <x:c r="I44" s="12" t="n">
        <x:v>135</x:v>
      </x:c>
      <x:c r="J44" s="12" t="n">
        <x:f>IF(K44="Cancelled",0,G44*I44)</x:f>
        <x:v>540</x:v>
      </x:c>
      <x:c r="K44" t="str">
        <x:v>Pending</x:v>
      </x:c>
      <x:c r="L44" t="str">
        <x:v>Paid</x:v>
      </x:c>
      <x:c r="M44" t="str">
        <x:v>Scheduled</x:v>
      </x:c>
      <x:c r="N44" t="str"/>
      <x:c r="O44" t="str">
        <x:v>Monitor</x:v>
      </x:c>
      <x:c r="P44" t="str">
        <x:v>Maya Cruz</x:v>
      </x:c>
    </x:row>
    <x:row r="45">
      <x:c r="A45" t="str">
        <x:v>BK-0040</x:v>
      </x:c>
      <x:c r="B45" t="str">
        <x:v>PR-08</x:v>
      </x:c>
      <x:c r="C45" t="str">
        <x:v>Casey Clark</x:v>
      </x:c>
      <x:c r="D45" t="str">
        <x:v>Direct</x:v>
      </x:c>
      <x:c r="E45" s="10" t="n">
        <x:v>46335</x:v>
      </x:c>
      <x:c r="F45" s="10" t="n">
        <x:v>46337</x:v>
      </x:c>
      <x:c r="G45" t="n">
        <x:f>MAX(0,F45-E45)</x:f>
        <x:v>2</x:v>
      </x:c>
      <x:c r="H45" t="n">
        <x:v>6</x:v>
      </x:c>
      <x:c r="I45" s="12" t="n">
        <x:v>160</x:v>
      </x:c>
      <x:c r="J45" s="12" t="n">
        <x:f>IF(K45="Cancelled",0,G45*I45)</x:f>
        <x:v>0</x:v>
      </x:c>
      <x:c r="K45" t="str">
        <x:v>Cancelled</x:v>
      </x:c>
      <x:c r="L45" t="str">
        <x:v>Refunded</x:v>
      </x:c>
      <x:c r="M45" t="str">
        <x:v>Not Required</x:v>
      </x:c>
      <x:c r="N45" t="str"/>
      <x:c r="O45" t="str">
        <x:v>Monitor</x:v>
      </x:c>
      <x:c r="P45" t="str">
        <x:v>Rina Lopez</x:v>
      </x:c>
    </x:row>
    <x:row r="46">
      <x:c r="A46" t="str">
        <x:v>BK-0041</x:v>
      </x:c>
      <x:c r="B46" t="str">
        <x:v>PR-01</x:v>
      </x:c>
      <x:c r="C46" t="str">
        <x:v>Avery Santos</x:v>
      </x:c>
      <x:c r="D46" t="str">
        <x:v>Airbnb</x:v>
      </x:c>
      <x:c r="E46" s="10" t="n">
        <x:v>46336</x:v>
      </x:c>
      <x:c r="F46" s="10" t="n">
        <x:v>46341</x:v>
      </x:c>
      <x:c r="G46" t="n">
        <x:f>MAX(0,F46-E46)</x:f>
        <x:v>5</x:v>
      </x:c>
      <x:c r="H46" t="n">
        <x:v>2</x:v>
      </x:c>
      <x:c r="I46" s="12" t="n">
        <x:v>110</x:v>
      </x:c>
      <x:c r="J46" s="12" t="n">
        <x:f>IF(K46="Cancelled",0,G46*I46)</x:f>
        <x:v>550</x:v>
      </x:c>
      <x:c r="K46" t="str">
        <x:v>Confirmed</x:v>
      </x:c>
      <x:c r="L46" t="str">
        <x:v>Pending</x:v>
      </x:c>
      <x:c r="M46" t="str">
        <x:v>Scheduled</x:v>
      </x:c>
      <x:c r="N46" t="str"/>
      <x:c r="O46" t="str">
        <x:v>Monitor</x:v>
      </x:c>
      <x:c r="P46" t="str">
        <x:v>Maya Cruz</x:v>
      </x:c>
    </x:row>
    <x:row r="47">
      <x:c r="A47" t="str">
        <x:v>BK-0042</x:v>
      </x:c>
      <x:c r="B47" t="str">
        <x:v>PR-02</x:v>
      </x:c>
      <x:c r="C47" t="str">
        <x:v>Riley Miller</x:v>
      </x:c>
      <x:c r="D47" t="str">
        <x:v>Booking.com</x:v>
      </x:c>
      <x:c r="E47" s="10" t="n">
        <x:v>46337</x:v>
      </x:c>
      <x:c r="F47" s="10" t="n">
        <x:v>46342</x:v>
      </x:c>
      <x:c r="G47" t="n">
        <x:f>MAX(0,F47-E47)</x:f>
        <x:v>5</x:v>
      </x:c>
      <x:c r="H47" t="n">
        <x:v>4</x:v>
      </x:c>
      <x:c r="I47" s="12" t="n">
        <x:v>85</x:v>
      </x:c>
      <x:c r="J47" s="12" t="n">
        <x:f>IF(K47="Cancelled",0,G47*I47)</x:f>
        <x:v>425</x:v>
      </x:c>
      <x:c r="K47" t="str">
        <x:v>Confirmed</x:v>
      </x:c>
      <x:c r="L47" t="str">
        <x:v>Paid</x:v>
      </x:c>
      <x:c r="M47" t="str">
        <x:v>Scheduled</x:v>
      </x:c>
      <x:c r="N47" t="str"/>
      <x:c r="O47" t="str">
        <x:v>Monitor</x:v>
      </x:c>
      <x:c r="P47" t="str">
        <x:v>Rina Lopez</x:v>
      </x:c>
    </x:row>
    <x:row r="48">
      <x:c r="A48" t="str">
        <x:v>BK-0043</x:v>
      </x:c>
      <x:c r="B48" t="str">
        <x:v>PR-03</x:v>
      </x:c>
      <x:c r="C48" t="str">
        <x:v>Quinn Reyes</x:v>
      </x:c>
      <x:c r="D48" t="str">
        <x:v>Expedia</x:v>
      </x:c>
      <x:c r="E48" s="10" t="n">
        <x:v>46338</x:v>
      </x:c>
      <x:c r="F48" s="10" t="n">
        <x:v>46343</x:v>
      </x:c>
      <x:c r="G48" t="n">
        <x:f>MAX(0,F48-E48)</x:f>
        <x:v>5</x:v>
      </x:c>
      <x:c r="H48" t="n">
        <x:v>1</x:v>
      </x:c>
      <x:c r="I48" s="12" t="n">
        <x:v>110</x:v>
      </x:c>
      <x:c r="J48" s="12" t="n">
        <x:f>IF(K48="Cancelled",0,G48*I48)</x:f>
        <x:v>550</x:v>
      </x:c>
      <x:c r="K48" t="str">
        <x:v>Checked Out</x:v>
      </x:c>
      <x:c r="L48" t="str">
        <x:v>Paid</x:v>
      </x:c>
      <x:c r="M48" t="str">
        <x:v>Completed</x:v>
      </x:c>
      <x:c r="N48" t="str">
        <x:v>Confirm ETA</x:v>
      </x:c>
      <x:c r="O48" t="str">
        <x:v>Verify arrival</x:v>
      </x:c>
      <x:c r="P48" t="str">
        <x:v>Maya Cruz</x:v>
      </x:c>
    </x:row>
    <x:row r="49">
      <x:c r="A49" t="str">
        <x:v>BK-0044</x:v>
      </x:c>
      <x:c r="B49" t="str">
        <x:v>PR-04</x:v>
      </x:c>
      <x:c r="C49" t="str">
        <x:v>Parker Morgan</x:v>
      </x:c>
      <x:c r="D49" t="str">
        <x:v>Direct</x:v>
      </x:c>
      <x:c r="E49" s="10" t="n">
        <x:v>46339</x:v>
      </x:c>
      <x:c r="F49" s="10" t="n">
        <x:v>46344</x:v>
      </x:c>
      <x:c r="G49" t="n">
        <x:f>MAX(0,F49-E49)</x:f>
        <x:v>5</x:v>
      </x:c>
      <x:c r="H49" t="n">
        <x:v>3</x:v>
      </x:c>
      <x:c r="I49" s="12" t="n">
        <x:v>110</x:v>
      </x:c>
      <x:c r="J49" s="12" t="n">
        <x:f>IF(K49="Cancelled",0,G49*I49)</x:f>
        <x:v>550</x:v>
      </x:c>
      <x:c r="K49" t="str">
        <x:v>Pending</x:v>
      </x:c>
      <x:c r="L49" t="str">
        <x:v>Paid</x:v>
      </x:c>
      <x:c r="M49" t="str">
        <x:v>Scheduled</x:v>
      </x:c>
      <x:c r="N49" t="str"/>
      <x:c r="O49" t="str">
        <x:v>Monitor</x:v>
      </x:c>
      <x:c r="P49" t="str">
        <x:v>Owen Reyes</x:v>
      </x:c>
    </x:row>
    <x:row r="50">
      <x:c r="A50" t="str">
        <x:v>BK-0045</x:v>
      </x:c>
      <x:c r="B50" t="str">
        <x:v>PR-05</x:v>
      </x:c>
      <x:c r="C50" t="str">
        <x:v>Alex Lee</x:v>
      </x:c>
      <x:c r="D50" t="str">
        <x:v>Airbnb</x:v>
      </x:c>
      <x:c r="E50" s="10" t="n">
        <x:v>46340</x:v>
      </x:c>
      <x:c r="F50" s="10" t="n">
        <x:v>46344</x:v>
      </x:c>
      <x:c r="G50" t="n">
        <x:f>MAX(0,F50-E50)</x:f>
        <x:v>4</x:v>
      </x:c>
      <x:c r="H50" t="n">
        <x:v>1</x:v>
      </x:c>
      <x:c r="I50" s="12" t="n">
        <x:v>220</x:v>
      </x:c>
      <x:c r="J50" s="12" t="n">
        <x:f>IF(K50="Cancelled",0,G50*I50)</x:f>
        <x:v>0</x:v>
      </x:c>
      <x:c r="K50" t="str">
        <x:v>Cancelled</x:v>
      </x:c>
      <x:c r="L50" t="str">
        <x:v>Refunded</x:v>
      </x:c>
      <x:c r="M50" t="str">
        <x:v>Not Required</x:v>
      </x:c>
      <x:c r="N50" t="str"/>
      <x:c r="O50" t="str">
        <x:v>Monitor</x:v>
      </x:c>
      <x:c r="P50" t="str">
        <x:v>Rina Lopez</x:v>
      </x:c>
    </x:row>
    <x:row r="51">
      <x:c r="A51" t="str">
        <x:v>BK-0046</x:v>
      </x:c>
      <x:c r="B51" t="str">
        <x:v>PR-06</x:v>
      </x:c>
      <x:c r="C51" t="str">
        <x:v>Jamie Walker</x:v>
      </x:c>
      <x:c r="D51" t="str">
        <x:v>Booking.com</x:v>
      </x:c>
      <x:c r="E51" s="10" t="n">
        <x:v>46341</x:v>
      </x:c>
      <x:c r="F51" s="10" t="n">
        <x:v>46346</x:v>
      </x:c>
      <x:c r="G51" t="n">
        <x:f>MAX(0,F51-E51)</x:f>
        <x:v>5</x:v>
      </x:c>
      <x:c r="H51" t="n">
        <x:v>1</x:v>
      </x:c>
      <x:c r="I51" s="12" t="n">
        <x:v>135</x:v>
      </x:c>
      <x:c r="J51" s="12" t="n">
        <x:f>IF(K51="Cancelled",0,G51*I51)</x:f>
        <x:v>675</x:v>
      </x:c>
      <x:c r="K51" t="str">
        <x:v>Confirmed</x:v>
      </x:c>
      <x:c r="L51" t="str">
        <x:v>Paid</x:v>
      </x:c>
      <x:c r="M51" t="str">
        <x:v>Scheduled</x:v>
      </x:c>
      <x:c r="N51" t="str"/>
      <x:c r="O51" t="str">
        <x:v>Monitor</x:v>
      </x:c>
      <x:c r="P51" t="str">
        <x:v>Owen Reyes</x:v>
      </x:c>
    </x:row>
    <x:row r="52">
      <x:c r="A52" t="str">
        <x:v>BK-0047</x:v>
      </x:c>
      <x:c r="B52" t="str">
        <x:v>PR-07</x:v>
      </x:c>
      <x:c r="C52" t="str">
        <x:v>Cameron Rivera</x:v>
      </x:c>
      <x:c r="D52" t="str">
        <x:v>Expedia</x:v>
      </x:c>
      <x:c r="E52" s="10" t="n">
        <x:v>46342</x:v>
      </x:c>
      <x:c r="F52" s="10" t="n">
        <x:v>46345</x:v>
      </x:c>
      <x:c r="G52" t="n">
        <x:f>MAX(0,F52-E52)</x:f>
        <x:v>3</x:v>
      </x:c>
      <x:c r="H52" t="n">
        <x:v>1</x:v>
      </x:c>
      <x:c r="I52" s="12" t="n">
        <x:v>220</x:v>
      </x:c>
      <x:c r="J52" s="12" t="n">
        <x:f>IF(K52="Cancelled",0,G52*I52)</x:f>
        <x:v>660</x:v>
      </x:c>
      <x:c r="K52" t="str">
        <x:v>Confirmed</x:v>
      </x:c>
      <x:c r="L52" t="str">
        <x:v>Paid</x:v>
      </x:c>
      <x:c r="M52" t="str">
        <x:v>Scheduled</x:v>
      </x:c>
      <x:c r="N52" t="str"/>
      <x:c r="O52" t="str">
        <x:v>Monitor</x:v>
      </x:c>
      <x:c r="P52" t="str">
        <x:v>Maya Cruz</x:v>
      </x:c>
    </x:row>
    <x:row r="53">
      <x:c r="A53" t="str">
        <x:v>BK-0048</x:v>
      </x:c>
      <x:c r="B53" t="str">
        <x:v>PR-08</x:v>
      </x:c>
      <x:c r="C53" t="str">
        <x:v>Drew Clark</x:v>
      </x:c>
      <x:c r="D53" t="str">
        <x:v>Direct</x:v>
      </x:c>
      <x:c r="E53" s="10" t="n">
        <x:v>46343</x:v>
      </x:c>
      <x:c r="F53" s="10" t="n">
        <x:v>46347</x:v>
      </x:c>
      <x:c r="G53" t="n">
        <x:f>MAX(0,F53-E53)</x:f>
        <x:v>4</x:v>
      </x:c>
      <x:c r="H53" t="n">
        <x:v>3</x:v>
      </x:c>
      <x:c r="I53" s="12" t="n">
        <x:v>110</x:v>
      </x:c>
      <x:c r="J53" s="12" t="n">
        <x:f>IF(K53="Cancelled",0,G53*I53)</x:f>
        <x:v>440</x:v>
      </x:c>
      <x:c r="K53" t="str">
        <x:v>Checked Out</x:v>
      </x:c>
      <x:c r="L53" t="str">
        <x:v>Paid</x:v>
      </x:c>
      <x:c r="M53" t="str">
        <x:v>Completed</x:v>
      </x:c>
      <x:c r="N53" t="str"/>
      <x:c r="O53" t="str">
        <x:v>Monitor</x:v>
      </x:c>
      <x:c r="P53" t="str">
        <x:v>Rina Lopez</x:v>
      </x:c>
    </x:row>
  </x:sheetData>
  <x:mergeCells>
    <x:mergeCell ref="A1:P2"/>
  </x:mergeCells>
  <x:dataValidations count="4">
    <x:dataValidation type="list" sqref="D6:D150">
      <x:formula1>"Airbnb,Booking.com,Expedia,Direct"</x:formula1>
    </x:dataValidation>
    <x:dataValidation type="list" sqref="K6:K150">
      <x:formula1>"Pending,Confirmed,Checked In,Checked Out,Cancelled"</x:formula1>
    </x:dataValidation>
    <x:dataValidation type="list" sqref="L6:L150">
      <x:formula1>"Pending,Paid,Partially Paid,Refunded"</x:formula1>
    </x:dataValidation>
    <x:dataValidation type="list" sqref="M6:M150">
      <x:formula1>"Pending,Scheduled,In Progress,Completed,Not Required"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7" hidden="0" customWidth="1"/>
    <x:col min="4" max="4" width="19" hidden="0" customWidth="1"/>
    <x:col min="5" max="5" width="23" hidden="0" customWidth="1"/>
    <x:col min="6" max="6" width="17" hidden="0" customWidth="1"/>
    <x:col min="7" max="7" width="19" hidden="0" customWidth="1"/>
    <x:col min="8" max="8" width="17" hidden="0" customWidth="1"/>
    <x:col min="9" max="9" width="15" hidden="0" customWidth="1"/>
    <x:col min="10" max="10" width="35" hidden="0" customWidth="1"/>
    <x:col min="11" max="11" width="17" hidden="0" customWidth="1"/>
  </x:cols>
  <x:sheetData>
    <x:row r="1" ht="24" customHeight="1">
      <x:c r="A1" s="3" t="str">
        <x:v>CLEANING &amp; TURNOVER SCHEDULE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5" ht="26" customHeight="1">
      <x:c r="A5" s="7" t="str">
        <x:v>Task ID</x:v>
      </x:c>
      <x:c r="B5" s="7" t="str">
        <x:v>Booking ID</x:v>
      </x:c>
      <x:c r="C5" s="7" t="str">
        <x:v>Property ID</x:v>
      </x:c>
      <x:c r="D5" s="7" t="str">
        <x:v>Arrival Date</x:v>
      </x:c>
      <x:c r="E5" s="7" t="str">
        <x:v>Coordinator</x:v>
      </x:c>
      <x:c r="F5" s="7" t="str">
        <x:v>Start Time</x:v>
      </x:c>
      <x:c r="G5" s="7" t="str">
        <x:v>Status</x:v>
      </x:c>
      <x:c r="H5" s="7" t="str">
        <x:v>Inspection</x:v>
      </x:c>
      <x:c r="I5" s="7" t="str">
        <x:v>Priority</x:v>
      </x:c>
      <x:c r="J5" s="7" t="str">
        <x:v>Instructions</x:v>
      </x:c>
      <x:c r="K5" s="7" t="str">
        <x:v>Ready?</x:v>
      </x:c>
    </x:row>
    <x:row r="6">
      <x:c r="A6" t="str">
        <x:v>CL-0001</x:v>
      </x:c>
      <x:c r="B6" t="str">
        <x:v>BK-0001</x:v>
      </x:c>
      <x:c r="C6" t="str">
        <x:v>PR-01</x:v>
      </x:c>
      <x:c r="D6" s="10" t="n">
        <x:f>'BOOKING REGISTER'!E6</x:f>
        <x:v>46296</x:v>
      </x:c>
      <x:c r="E6" t="str">
        <x:v>Maya Cruz</x:v>
      </x:c>
      <x:c r="F6" t="str">
        <x:v>11:00 AM</x:v>
      </x:c>
      <x:c r="G6" t="str">
        <x:v>Pending</x:v>
      </x:c>
      <x:c r="H6" t="str">
        <x:v>Pending</x:v>
      </x:c>
      <x:c r="I6" t="str">
        <x:v>High</x:v>
      </x:c>
      <x:c r="J6" t="str">
        <x:v>Confirm linen &amp; access</x:v>
      </x:c>
      <x:c r="K6" t="str">
        <x:f>IF(G6="Not Required","N/A",IF(AND(G6="Completed",H6="Passed"),"READY","PENDING"))</x:f>
        <x:v>PENDING</x:v>
      </x:c>
    </x:row>
    <x:row r="7">
      <x:c r="A7" t="str">
        <x:v>CL-0002</x:v>
      </x:c>
      <x:c r="B7" t="str">
        <x:v>BK-0002</x:v>
      </x:c>
      <x:c r="C7" t="str">
        <x:v>PR-02</x:v>
      </x:c>
      <x:c r="D7" s="10" t="n">
        <x:f>'BOOKING REGISTER'!E7</x:f>
        <x:v>46297</x:v>
      </x:c>
      <x:c r="E7" t="str">
        <x:v>Rina Lopez</x:v>
      </x:c>
      <x:c r="F7" t="str">
        <x:v>11:00 AM</x:v>
      </x:c>
      <x:c r="G7" t="str">
        <x:v>Scheduled</x:v>
      </x:c>
      <x:c r="H7" t="str">
        <x:v>Pending</x:v>
      </x:c>
      <x:c r="I7" t="str">
        <x:v>Normal</x:v>
      </x:c>
      <x:c r="J7" t="str"/>
      <x:c r="K7" t="str">
        <x:f>IF(G7="Not Required","N/A",IF(AND(G7="Completed",H7="Passed"),"READY","PENDING"))</x:f>
        <x:v>PENDING</x:v>
      </x:c>
    </x:row>
    <x:row r="8">
      <x:c r="A8" t="str">
        <x:v>CL-0003</x:v>
      </x:c>
      <x:c r="B8" t="str">
        <x:v>BK-0003</x:v>
      </x:c>
      <x:c r="C8" t="str">
        <x:v>PR-03</x:v>
      </x:c>
      <x:c r="D8" s="10" t="n">
        <x:f>'BOOKING REGISTER'!E8</x:f>
        <x:v>46298</x:v>
      </x:c>
      <x:c r="E8" t="str">
        <x:v>Maya Cruz</x:v>
      </x:c>
      <x:c r="F8" t="str">
        <x:v>11:00 AM</x:v>
      </x:c>
      <x:c r="G8" t="str">
        <x:v>Completed</x:v>
      </x:c>
      <x:c r="H8" t="str">
        <x:v>Passed</x:v>
      </x:c>
      <x:c r="I8" t="str">
        <x:v>Normal</x:v>
      </x:c>
      <x:c r="J8" t="str"/>
      <x:c r="K8" t="str">
        <x:f>IF(G8="Not Required","N/A",IF(AND(G8="Completed",H8="Passed"),"READY","PENDING"))</x:f>
        <x:v>READY</x:v>
      </x:c>
    </x:row>
    <x:row r="9">
      <x:c r="A9" t="str">
        <x:v>CL-0004</x:v>
      </x:c>
      <x:c r="B9" t="str">
        <x:v>BK-0004</x:v>
      </x:c>
      <x:c r="C9" t="str">
        <x:v>PR-04</x:v>
      </x:c>
      <x:c r="D9" s="10" t="n">
        <x:f>'BOOKING REGISTER'!E9</x:f>
        <x:v>46299</x:v>
      </x:c>
      <x:c r="E9" t="str">
        <x:v>Owen Reyes</x:v>
      </x:c>
      <x:c r="F9" t="str">
        <x:v>11:00 AM</x:v>
      </x:c>
      <x:c r="G9" t="str">
        <x:v>Scheduled</x:v>
      </x:c>
      <x:c r="H9" t="str">
        <x:v>Pending</x:v>
      </x:c>
      <x:c r="I9" t="str">
        <x:v>Normal</x:v>
      </x:c>
      <x:c r="J9" t="str"/>
      <x:c r="K9" t="str">
        <x:f>IF(G9="Not Required","N/A",IF(AND(G9="Completed",H9="Passed"),"READY","PENDING"))</x:f>
        <x:v>PENDING</x:v>
      </x:c>
    </x:row>
    <x:row r="10">
      <x:c r="A10" t="str">
        <x:v>CL-0005</x:v>
      </x:c>
      <x:c r="B10" t="str">
        <x:v>BK-0005</x:v>
      </x:c>
      <x:c r="C10" t="str">
        <x:v>PR-05</x:v>
      </x:c>
      <x:c r="D10" s="10" t="n">
        <x:f>'BOOKING REGISTER'!E10</x:f>
        <x:v>46300</x:v>
      </x:c>
      <x:c r="E10" t="str">
        <x:v>Rina Lopez</x:v>
      </x:c>
      <x:c r="F10" t="str">
        <x:v>11:00 AM</x:v>
      </x:c>
      <x:c r="G10" t="str">
        <x:v>Not Required</x:v>
      </x:c>
      <x:c r="H10" t="str">
        <x:v>Pending</x:v>
      </x:c>
      <x:c r="I10" t="str">
        <x:v>Normal</x:v>
      </x:c>
      <x:c r="J10" t="str"/>
      <x:c r="K10" t="str">
        <x:f>IF(G10="Not Required","N/A",IF(AND(G10="Completed",H10="Passed"),"READY","PENDING"))</x:f>
        <x:v>N/A</x:v>
      </x:c>
    </x:row>
    <x:row r="11">
      <x:c r="A11" t="str">
        <x:v>CL-0006</x:v>
      </x:c>
      <x:c r="B11" t="str">
        <x:v>BK-0006</x:v>
      </x:c>
      <x:c r="C11" t="str">
        <x:v>PR-06</x:v>
      </x:c>
      <x:c r="D11" s="10" t="n">
        <x:f>'BOOKING REGISTER'!E11</x:f>
        <x:v>46301</x:v>
      </x:c>
      <x:c r="E11" t="str">
        <x:v>Owen Reyes</x:v>
      </x:c>
      <x:c r="F11" t="str">
        <x:v>11:00 AM</x:v>
      </x:c>
      <x:c r="G11" t="str">
        <x:v>Scheduled</x:v>
      </x:c>
      <x:c r="H11" t="str">
        <x:v>Pending</x:v>
      </x:c>
      <x:c r="I11" t="str">
        <x:v>Normal</x:v>
      </x:c>
      <x:c r="J11" t="str"/>
      <x:c r="K11" t="str">
        <x:f>IF(G11="Not Required","N/A",IF(AND(G11="Completed",H11="Passed"),"READY","PENDING"))</x:f>
        <x:v>PENDING</x:v>
      </x:c>
    </x:row>
    <x:row r="12">
      <x:c r="A12" t="str">
        <x:v>CL-0007</x:v>
      </x:c>
      <x:c r="B12" t="str">
        <x:v>BK-0007</x:v>
      </x:c>
      <x:c r="C12" t="str">
        <x:v>PR-07</x:v>
      </x:c>
      <x:c r="D12" s="10" t="n">
        <x:f>'BOOKING REGISTER'!E12</x:f>
        <x:v>46302</x:v>
      </x:c>
      <x:c r="E12" t="str">
        <x:v>Maya Cruz</x:v>
      </x:c>
      <x:c r="F12" t="str">
        <x:v>11:00 AM</x:v>
      </x:c>
      <x:c r="G12" t="str">
        <x:v>Scheduled</x:v>
      </x:c>
      <x:c r="H12" t="str">
        <x:v>Pending</x:v>
      </x:c>
      <x:c r="I12" t="str">
        <x:v>Normal</x:v>
      </x:c>
      <x:c r="J12" t="str"/>
      <x:c r="K12" t="str">
        <x:f>IF(G12="Not Required","N/A",IF(AND(G12="Completed",H12="Passed"),"READY","PENDING"))</x:f>
        <x:v>PENDING</x:v>
      </x:c>
    </x:row>
    <x:row r="13">
      <x:c r="A13" t="str">
        <x:v>CL-0008</x:v>
      </x:c>
      <x:c r="B13" t="str">
        <x:v>BK-0008</x:v>
      </x:c>
      <x:c r="C13" t="str">
        <x:v>PR-08</x:v>
      </x:c>
      <x:c r="D13" s="10" t="n">
        <x:f>'BOOKING REGISTER'!E13</x:f>
        <x:v>46303</x:v>
      </x:c>
      <x:c r="E13" t="str">
        <x:v>Rina Lopez</x:v>
      </x:c>
      <x:c r="F13" t="str">
        <x:v>11:00 AM</x:v>
      </x:c>
      <x:c r="G13" t="str">
        <x:v>Completed</x:v>
      </x:c>
      <x:c r="H13" t="str">
        <x:v>Passed</x:v>
      </x:c>
      <x:c r="I13" t="str">
        <x:v>High</x:v>
      </x:c>
      <x:c r="J13" t="str">
        <x:v>Confirm linen &amp; access</x:v>
      </x:c>
      <x:c r="K13" t="str">
        <x:f>IF(G13="Not Required","N/A",IF(AND(G13="Completed",H13="Passed"),"READY","PENDING"))</x:f>
        <x:v>READY</x:v>
      </x:c>
    </x:row>
    <x:row r="14">
      <x:c r="A14" t="str">
        <x:v>CL-0009</x:v>
      </x:c>
      <x:c r="B14" t="str">
        <x:v>BK-0009</x:v>
      </x:c>
      <x:c r="C14" t="str">
        <x:v>PR-01</x:v>
      </x:c>
      <x:c r="D14" s="10" t="n">
        <x:f>'BOOKING REGISTER'!E14</x:f>
        <x:v>46304</x:v>
      </x:c>
      <x:c r="E14" t="str">
        <x:v>Maya Cruz</x:v>
      </x:c>
      <x:c r="F14" t="str">
        <x:v>11:00 AM</x:v>
      </x:c>
      <x:c r="G14" t="str">
        <x:v>Pending</x:v>
      </x:c>
      <x:c r="H14" t="str">
        <x:v>Pending</x:v>
      </x:c>
      <x:c r="I14" t="str">
        <x:v>Normal</x:v>
      </x:c>
      <x:c r="J14" t="str"/>
      <x:c r="K14" t="str">
        <x:f>IF(G14="Not Required","N/A",IF(AND(G14="Completed",H14="Passed"),"READY","PENDING"))</x:f>
        <x:v>PENDING</x:v>
      </x:c>
    </x:row>
    <x:row r="15">
      <x:c r="A15" t="str">
        <x:v>CL-0010</x:v>
      </x:c>
      <x:c r="B15" t="str">
        <x:v>BK-0010</x:v>
      </x:c>
      <x:c r="C15" t="str">
        <x:v>PR-02</x:v>
      </x:c>
      <x:c r="D15" s="10" t="n">
        <x:f>'BOOKING REGISTER'!E15</x:f>
        <x:v>46305</x:v>
      </x:c>
      <x:c r="E15" t="str">
        <x:v>Rina Lopez</x:v>
      </x:c>
      <x:c r="F15" t="str">
        <x:v>11:00 AM</x:v>
      </x:c>
      <x:c r="G15" t="str">
        <x:v>Not Required</x:v>
      </x:c>
      <x:c r="H15" t="str">
        <x:v>Pending</x:v>
      </x:c>
      <x:c r="I15" t="str">
        <x:v>Normal</x:v>
      </x:c>
      <x:c r="J15" t="str"/>
      <x:c r="K15" t="str">
        <x:f>IF(G15="Not Required","N/A",IF(AND(G15="Completed",H15="Passed"),"READY","PENDING"))</x:f>
        <x:v>N/A</x:v>
      </x:c>
    </x:row>
    <x:row r="16">
      <x:c r="A16" t="str">
        <x:v>CL-0011</x:v>
      </x:c>
      <x:c r="B16" t="str">
        <x:v>BK-0011</x:v>
      </x:c>
      <x:c r="C16" t="str">
        <x:v>PR-03</x:v>
      </x:c>
      <x:c r="D16" s="10" t="n">
        <x:f>'BOOKING REGISTER'!E16</x:f>
        <x:v>46306</x:v>
      </x:c>
      <x:c r="E16" t="str">
        <x:v>Maya Cruz</x:v>
      </x:c>
      <x:c r="F16" t="str">
        <x:v>11:00 AM</x:v>
      </x:c>
      <x:c r="G16" t="str">
        <x:v>Scheduled</x:v>
      </x:c>
      <x:c r="H16" t="str">
        <x:v>Pending</x:v>
      </x:c>
      <x:c r="I16" t="str">
        <x:v>Normal</x:v>
      </x:c>
      <x:c r="J16" t="str"/>
      <x:c r="K16" t="str">
        <x:f>IF(G16="Not Required","N/A",IF(AND(G16="Completed",H16="Passed"),"READY","PENDING"))</x:f>
        <x:v>PENDING</x:v>
      </x:c>
    </x:row>
    <x:row r="17">
      <x:c r="A17" t="str">
        <x:v>CL-0012</x:v>
      </x:c>
      <x:c r="B17" t="str">
        <x:v>BK-0012</x:v>
      </x:c>
      <x:c r="C17" t="str">
        <x:v>PR-04</x:v>
      </x:c>
      <x:c r="D17" s="10" t="n">
        <x:f>'BOOKING REGISTER'!E17</x:f>
        <x:v>46307</x:v>
      </x:c>
      <x:c r="E17" t="str">
        <x:v>Owen Reyes</x:v>
      </x:c>
      <x:c r="F17" t="str">
        <x:v>11:00 AM</x:v>
      </x:c>
      <x:c r="G17" t="str">
        <x:v>Scheduled</x:v>
      </x:c>
      <x:c r="H17" t="str">
        <x:v>Pending</x:v>
      </x:c>
      <x:c r="I17" t="str">
        <x:v>Normal</x:v>
      </x:c>
      <x:c r="J17" t="str"/>
      <x:c r="K17" t="str">
        <x:f>IF(G17="Not Required","N/A",IF(AND(G17="Completed",H17="Passed"),"READY","PENDING"))</x:f>
        <x:v>PENDING</x:v>
      </x:c>
    </x:row>
    <x:row r="18">
      <x:c r="A18" t="str">
        <x:v>CL-0013</x:v>
      </x:c>
      <x:c r="B18" t="str">
        <x:v>BK-0013</x:v>
      </x:c>
      <x:c r="C18" t="str">
        <x:v>PR-05</x:v>
      </x:c>
      <x:c r="D18" s="10" t="n">
        <x:f>'BOOKING REGISTER'!E18</x:f>
        <x:v>46308</x:v>
      </x:c>
      <x:c r="E18" t="str">
        <x:v>Rina Lopez</x:v>
      </x:c>
      <x:c r="F18" t="str">
        <x:v>11:00 AM</x:v>
      </x:c>
      <x:c r="G18" t="str">
        <x:v>Completed</x:v>
      </x:c>
      <x:c r="H18" t="str">
        <x:v>Passed</x:v>
      </x:c>
      <x:c r="I18" t="str">
        <x:v>Normal</x:v>
      </x:c>
      <x:c r="J18" t="str"/>
      <x:c r="K18" t="str">
        <x:f>IF(G18="Not Required","N/A",IF(AND(G18="Completed",H18="Passed"),"READY","PENDING"))</x:f>
        <x:v>READY</x:v>
      </x:c>
    </x:row>
    <x:row r="19">
      <x:c r="A19" t="str">
        <x:v>CL-0014</x:v>
      </x:c>
      <x:c r="B19" t="str">
        <x:v>BK-0014</x:v>
      </x:c>
      <x:c r="C19" t="str">
        <x:v>PR-06</x:v>
      </x:c>
      <x:c r="D19" s="10" t="n">
        <x:f>'BOOKING REGISTER'!E19</x:f>
        <x:v>46309</x:v>
      </x:c>
      <x:c r="E19" t="str">
        <x:v>Owen Reyes</x:v>
      </x:c>
      <x:c r="F19" t="str">
        <x:v>11:00 AM</x:v>
      </x:c>
      <x:c r="G19" t="str">
        <x:v>Scheduled</x:v>
      </x:c>
      <x:c r="H19" t="str">
        <x:v>Pending</x:v>
      </x:c>
      <x:c r="I19" t="str">
        <x:v>Normal</x:v>
      </x:c>
      <x:c r="J19" t="str"/>
      <x:c r="K19" t="str">
        <x:f>IF(G19="Not Required","N/A",IF(AND(G19="Completed",H19="Passed"),"READY","PENDING"))</x:f>
        <x:v>PENDING</x:v>
      </x:c>
    </x:row>
    <x:row r="20">
      <x:c r="A20" t="str">
        <x:v>CL-0015</x:v>
      </x:c>
      <x:c r="B20" t="str">
        <x:v>BK-0015</x:v>
      </x:c>
      <x:c r="C20" t="str">
        <x:v>PR-07</x:v>
      </x:c>
      <x:c r="D20" s="10" t="n">
        <x:f>'BOOKING REGISTER'!E20</x:f>
        <x:v>46310</x:v>
      </x:c>
      <x:c r="E20" t="str">
        <x:v>Maya Cruz</x:v>
      </x:c>
      <x:c r="F20" t="str">
        <x:v>11:00 AM</x:v>
      </x:c>
      <x:c r="G20" t="str">
        <x:v>Not Required</x:v>
      </x:c>
      <x:c r="H20" t="str">
        <x:v>Pending</x:v>
      </x:c>
      <x:c r="I20" t="str">
        <x:v>High</x:v>
      </x:c>
      <x:c r="J20" t="str">
        <x:v>Confirm linen &amp; access</x:v>
      </x:c>
      <x:c r="K20" t="str">
        <x:f>IF(G20="Not Required","N/A",IF(AND(G20="Completed",H20="Passed"),"READY","PENDING"))</x:f>
        <x:v>N/A</x:v>
      </x:c>
    </x:row>
    <x:row r="21">
      <x:c r="A21" t="str">
        <x:v>CL-0016</x:v>
      </x:c>
      <x:c r="B21" t="str">
        <x:v>BK-0016</x:v>
      </x:c>
      <x:c r="C21" t="str">
        <x:v>PR-08</x:v>
      </x:c>
      <x:c r="D21" s="10" t="n">
        <x:f>'BOOKING REGISTER'!E21</x:f>
        <x:v>46311</x:v>
      </x:c>
      <x:c r="E21" t="str">
        <x:v>Rina Lopez</x:v>
      </x:c>
      <x:c r="F21" t="str">
        <x:v>11:00 AM</x:v>
      </x:c>
      <x:c r="G21" t="str">
        <x:v>Scheduled</x:v>
      </x:c>
      <x:c r="H21" t="str">
        <x:v>Pending</x:v>
      </x:c>
      <x:c r="I21" t="str">
        <x:v>Normal</x:v>
      </x:c>
      <x:c r="J21" t="str"/>
      <x:c r="K21" t="str">
        <x:f>IF(G21="Not Required","N/A",IF(AND(G21="Completed",H21="Passed"),"READY","PENDING"))</x:f>
        <x:v>PENDING</x:v>
      </x:c>
    </x:row>
    <x:row r="22">
      <x:c r="A22" t="str">
        <x:v>CL-0017</x:v>
      </x:c>
      <x:c r="B22" t="str">
        <x:v>BK-0017</x:v>
      </x:c>
      <x:c r="C22" t="str">
        <x:v>PR-01</x:v>
      </x:c>
      <x:c r="D22" s="10" t="n">
        <x:f>'BOOKING REGISTER'!E22</x:f>
        <x:v>46312</x:v>
      </x:c>
      <x:c r="E22" t="str">
        <x:v>Maya Cruz</x:v>
      </x:c>
      <x:c r="F22" t="str">
        <x:v>11:00 AM</x:v>
      </x:c>
      <x:c r="G22" t="str">
        <x:v>Pending</x:v>
      </x:c>
      <x:c r="H22" t="str">
        <x:v>Pending</x:v>
      </x:c>
      <x:c r="I22" t="str">
        <x:v>Normal</x:v>
      </x:c>
      <x:c r="J22" t="str"/>
      <x:c r="K22" t="str">
        <x:f>IF(G22="Not Required","N/A",IF(AND(G22="Completed",H22="Passed"),"READY","PENDING"))</x:f>
        <x:v>PENDING</x:v>
      </x:c>
    </x:row>
    <x:row r="23">
      <x:c r="A23" t="str">
        <x:v>CL-0018</x:v>
      </x:c>
      <x:c r="B23" t="str">
        <x:v>BK-0018</x:v>
      </x:c>
      <x:c r="C23" t="str">
        <x:v>PR-02</x:v>
      </x:c>
      <x:c r="D23" s="10" t="n">
        <x:f>'BOOKING REGISTER'!E23</x:f>
        <x:v>46313</x:v>
      </x:c>
      <x:c r="E23" t="str">
        <x:v>Rina Lopez</x:v>
      </x:c>
      <x:c r="F23" t="str">
        <x:v>11:00 AM</x:v>
      </x:c>
      <x:c r="G23" t="str">
        <x:v>Completed</x:v>
      </x:c>
      <x:c r="H23" t="str">
        <x:v>Passed</x:v>
      </x:c>
      <x:c r="I23" t="str">
        <x:v>Normal</x:v>
      </x:c>
      <x:c r="J23" t="str"/>
      <x:c r="K23" t="str">
        <x:f>IF(G23="Not Required","N/A",IF(AND(G23="Completed",H23="Passed"),"READY","PENDING"))</x:f>
        <x:v>READY</x:v>
      </x:c>
    </x:row>
    <x:row r="24">
      <x:c r="A24" t="str">
        <x:v>CL-0019</x:v>
      </x:c>
      <x:c r="B24" t="str">
        <x:v>BK-0019</x:v>
      </x:c>
      <x:c r="C24" t="str">
        <x:v>PR-03</x:v>
      </x:c>
      <x:c r="D24" s="10" t="n">
        <x:f>'BOOKING REGISTER'!E24</x:f>
        <x:v>46314</x:v>
      </x:c>
      <x:c r="E24" t="str">
        <x:v>Maya Cruz</x:v>
      </x:c>
      <x:c r="F24" t="str">
        <x:v>11:00 AM</x:v>
      </x:c>
      <x:c r="G24" t="str">
        <x:v>Scheduled</x:v>
      </x:c>
      <x:c r="H24" t="str">
        <x:v>Pending</x:v>
      </x:c>
      <x:c r="I24" t="str">
        <x:v>Normal</x:v>
      </x:c>
      <x:c r="J24" t="str"/>
      <x:c r="K24" t="str">
        <x:f>IF(G24="Not Required","N/A",IF(AND(G24="Completed",H24="Passed"),"READY","PENDING"))</x:f>
        <x:v>PENDING</x:v>
      </x:c>
    </x:row>
    <x:row r="25">
      <x:c r="A25" t="str">
        <x:v>CL-0020</x:v>
      </x:c>
      <x:c r="B25" t="str">
        <x:v>BK-0020</x:v>
      </x:c>
      <x:c r="C25" t="str">
        <x:v>PR-04</x:v>
      </x:c>
      <x:c r="D25" s="10" t="n">
        <x:f>'BOOKING REGISTER'!E25</x:f>
        <x:v>46315</x:v>
      </x:c>
      <x:c r="E25" t="str">
        <x:v>Owen Reyes</x:v>
      </x:c>
      <x:c r="F25" t="str">
        <x:v>11:00 AM</x:v>
      </x:c>
      <x:c r="G25" t="str">
        <x:v>Not Required</x:v>
      </x:c>
      <x:c r="H25" t="str">
        <x:v>Pending</x:v>
      </x:c>
      <x:c r="I25" t="str">
        <x:v>Normal</x:v>
      </x:c>
      <x:c r="J25" t="str"/>
      <x:c r="K25" t="str">
        <x:f>IF(G25="Not Required","N/A",IF(AND(G25="Completed",H25="Passed"),"READY","PENDING"))</x:f>
        <x:v>N/A</x:v>
      </x:c>
    </x:row>
    <x:row r="26">
      <x:c r="A26" t="str">
        <x:v>CL-0021</x:v>
      </x:c>
      <x:c r="B26" t="str">
        <x:v>BK-0021</x:v>
      </x:c>
      <x:c r="C26" t="str">
        <x:v>PR-05</x:v>
      </x:c>
      <x:c r="D26" s="10" t="n">
        <x:f>'BOOKING REGISTER'!E26</x:f>
        <x:v>46316</x:v>
      </x:c>
      <x:c r="E26" t="str">
        <x:v>Rina Lopez</x:v>
      </x:c>
      <x:c r="F26" t="str">
        <x:v>11:00 AM</x:v>
      </x:c>
      <x:c r="G26" t="str">
        <x:v>Pending</x:v>
      </x:c>
      <x:c r="H26" t="str">
        <x:v>Pending</x:v>
      </x:c>
      <x:c r="I26" t="str">
        <x:v>Normal</x:v>
      </x:c>
      <x:c r="J26" t="str"/>
      <x:c r="K26" t="str">
        <x:f>IF(G26="Not Required","N/A",IF(AND(G26="Completed",H26="Passed"),"READY","PENDING"))</x:f>
        <x:v>PENDING</x:v>
      </x:c>
    </x:row>
    <x:row r="27">
      <x:c r="A27" t="str">
        <x:v>CL-0022</x:v>
      </x:c>
      <x:c r="B27" t="str">
        <x:v>BK-0022</x:v>
      </x:c>
      <x:c r="C27" t="str">
        <x:v>PR-06</x:v>
      </x:c>
      <x:c r="D27" s="10" t="n">
        <x:f>'BOOKING REGISTER'!E27</x:f>
        <x:v>46317</x:v>
      </x:c>
      <x:c r="E27" t="str">
        <x:v>Owen Reyes</x:v>
      </x:c>
      <x:c r="F27" t="str">
        <x:v>11:00 AM</x:v>
      </x:c>
      <x:c r="G27" t="str">
        <x:v>Scheduled</x:v>
      </x:c>
      <x:c r="H27" t="str">
        <x:v>Pending</x:v>
      </x:c>
      <x:c r="I27" t="str">
        <x:v>High</x:v>
      </x:c>
      <x:c r="J27" t="str">
        <x:v>Confirm linen &amp; access</x:v>
      </x:c>
      <x:c r="K27" t="str">
        <x:f>IF(G27="Not Required","N/A",IF(AND(G27="Completed",H27="Passed"),"READY","PENDING"))</x:f>
        <x:v>PENDING</x:v>
      </x:c>
    </x:row>
    <x:row r="28">
      <x:c r="A28" t="str">
        <x:v>CL-0023</x:v>
      </x:c>
      <x:c r="B28" t="str">
        <x:v>BK-0023</x:v>
      </x:c>
      <x:c r="C28" t="str">
        <x:v>PR-07</x:v>
      </x:c>
      <x:c r="D28" s="10" t="n">
        <x:f>'BOOKING REGISTER'!E28</x:f>
        <x:v>46318</x:v>
      </x:c>
      <x:c r="E28" t="str">
        <x:v>Maya Cruz</x:v>
      </x:c>
      <x:c r="F28" t="str">
        <x:v>11:00 AM</x:v>
      </x:c>
      <x:c r="G28" t="str">
        <x:v>Completed</x:v>
      </x:c>
      <x:c r="H28" t="str">
        <x:v>Passed</x:v>
      </x:c>
      <x:c r="I28" t="str">
        <x:v>Normal</x:v>
      </x:c>
      <x:c r="J28" t="str"/>
      <x:c r="K28" t="str">
        <x:f>IF(G28="Not Required","N/A",IF(AND(G28="Completed",H28="Passed"),"READY","PENDING"))</x:f>
        <x:v>READY</x:v>
      </x:c>
    </x:row>
    <x:row r="29">
      <x:c r="A29" t="str">
        <x:v>CL-0024</x:v>
      </x:c>
      <x:c r="B29" t="str">
        <x:v>BK-0024</x:v>
      </x:c>
      <x:c r="C29" t="str">
        <x:v>PR-08</x:v>
      </x:c>
      <x:c r="D29" s="10" t="n">
        <x:f>'BOOKING REGISTER'!E29</x:f>
        <x:v>46319</x:v>
      </x:c>
      <x:c r="E29" t="str">
        <x:v>Rina Lopez</x:v>
      </x:c>
      <x:c r="F29" t="str">
        <x:v>11:00 AM</x:v>
      </x:c>
      <x:c r="G29" t="str">
        <x:v>Scheduled</x:v>
      </x:c>
      <x:c r="H29" t="str">
        <x:v>Pending</x:v>
      </x:c>
      <x:c r="I29" t="str">
        <x:v>Normal</x:v>
      </x:c>
      <x:c r="J29" t="str"/>
      <x:c r="K29" t="str">
        <x:f>IF(G29="Not Required","N/A",IF(AND(G29="Completed",H29="Passed"),"READY","PENDING"))</x:f>
        <x:v>PENDING</x:v>
      </x:c>
    </x:row>
    <x:row r="30">
      <x:c r="A30" t="str">
        <x:v>CL-0025</x:v>
      </x:c>
      <x:c r="B30" t="str">
        <x:v>BK-0025</x:v>
      </x:c>
      <x:c r="C30" t="str">
        <x:v>PR-01</x:v>
      </x:c>
      <x:c r="D30" s="10" t="n">
        <x:f>'BOOKING REGISTER'!E30</x:f>
        <x:v>46320</x:v>
      </x:c>
      <x:c r="E30" t="str">
        <x:v>Maya Cruz</x:v>
      </x:c>
      <x:c r="F30" t="str">
        <x:v>11:00 AM</x:v>
      </x:c>
      <x:c r="G30" t="str">
        <x:v>Not Required</x:v>
      </x:c>
      <x:c r="H30" t="str">
        <x:v>Pending</x:v>
      </x:c>
      <x:c r="I30" t="str">
        <x:v>Normal</x:v>
      </x:c>
      <x:c r="J30" t="str"/>
      <x:c r="K30" t="str">
        <x:f>IF(G30="Not Required","N/A",IF(AND(G30="Completed",H30="Passed"),"READY","PENDING"))</x:f>
        <x:v>N/A</x:v>
      </x:c>
    </x:row>
    <x:row r="31">
      <x:c r="A31" t="str">
        <x:v>CL-0026</x:v>
      </x:c>
      <x:c r="B31" t="str">
        <x:v>BK-0026</x:v>
      </x:c>
      <x:c r="C31" t="str">
        <x:v>PR-02</x:v>
      </x:c>
      <x:c r="D31" s="10" t="n">
        <x:f>'BOOKING REGISTER'!E31</x:f>
        <x:v>46321</x:v>
      </x:c>
      <x:c r="E31" t="str">
        <x:v>Rina Lopez</x:v>
      </x:c>
      <x:c r="F31" t="str">
        <x:v>11:00 AM</x:v>
      </x:c>
      <x:c r="G31" t="str">
        <x:v>Scheduled</x:v>
      </x:c>
      <x:c r="H31" t="str">
        <x:v>Pending</x:v>
      </x:c>
      <x:c r="I31" t="str">
        <x:v>Normal</x:v>
      </x:c>
      <x:c r="J31" t="str"/>
      <x:c r="K31" t="str">
        <x:f>IF(G31="Not Required","N/A",IF(AND(G31="Completed",H31="Passed"),"READY","PENDING"))</x:f>
        <x:v>PENDING</x:v>
      </x:c>
    </x:row>
    <x:row r="32">
      <x:c r="A32" t="str">
        <x:v>CL-0027</x:v>
      </x:c>
      <x:c r="B32" t="str">
        <x:v>BK-0027</x:v>
      </x:c>
      <x:c r="C32" t="str">
        <x:v>PR-03</x:v>
      </x:c>
      <x:c r="D32" s="10" t="n">
        <x:f>'BOOKING REGISTER'!E32</x:f>
        <x:v>46322</x:v>
      </x:c>
      <x:c r="E32" t="str">
        <x:v>Maya Cruz</x:v>
      </x:c>
      <x:c r="F32" t="str">
        <x:v>11:00 AM</x:v>
      </x:c>
      <x:c r="G32" t="str">
        <x:v>Scheduled</x:v>
      </x:c>
      <x:c r="H32" t="str">
        <x:v>Pending</x:v>
      </x:c>
      <x:c r="I32" t="str">
        <x:v>Normal</x:v>
      </x:c>
      <x:c r="J32" t="str"/>
      <x:c r="K32" t="str">
        <x:f>IF(G32="Not Required","N/A",IF(AND(G32="Completed",H32="Passed"),"READY","PENDING"))</x:f>
        <x:v>PENDING</x:v>
      </x:c>
    </x:row>
    <x:row r="33">
      <x:c r="A33" t="str">
        <x:v>CL-0028</x:v>
      </x:c>
      <x:c r="B33" t="str">
        <x:v>BK-0028</x:v>
      </x:c>
      <x:c r="C33" t="str">
        <x:v>PR-04</x:v>
      </x:c>
      <x:c r="D33" s="10" t="n">
        <x:f>'BOOKING REGISTER'!E33</x:f>
        <x:v>46323</x:v>
      </x:c>
      <x:c r="E33" t="str">
        <x:v>Owen Reyes</x:v>
      </x:c>
      <x:c r="F33" t="str">
        <x:v>11:00 AM</x:v>
      </x:c>
      <x:c r="G33" t="str">
        <x:v>Completed</x:v>
      </x:c>
      <x:c r="H33" t="str">
        <x:v>Passed</x:v>
      </x:c>
      <x:c r="I33" t="str">
        <x:v>Normal</x:v>
      </x:c>
      <x:c r="J33" t="str"/>
      <x:c r="K33" t="str">
        <x:f>IF(G33="Not Required","N/A",IF(AND(G33="Completed",H33="Passed"),"READY","PENDING"))</x:f>
        <x:v>READY</x:v>
      </x:c>
    </x:row>
    <x:row r="34">
      <x:c r="A34" t="str">
        <x:v>CL-0029</x:v>
      </x:c>
      <x:c r="B34" t="str">
        <x:v>BK-0029</x:v>
      </x:c>
      <x:c r="C34" t="str">
        <x:v>PR-05</x:v>
      </x:c>
      <x:c r="D34" s="10" t="n">
        <x:f>'BOOKING REGISTER'!E34</x:f>
        <x:v>46324</x:v>
      </x:c>
      <x:c r="E34" t="str">
        <x:v>Rina Lopez</x:v>
      </x:c>
      <x:c r="F34" t="str">
        <x:v>11:00 AM</x:v>
      </x:c>
      <x:c r="G34" t="str">
        <x:v>Pending</x:v>
      </x:c>
      <x:c r="H34" t="str">
        <x:v>Pending</x:v>
      </x:c>
      <x:c r="I34" t="str">
        <x:v>High</x:v>
      </x:c>
      <x:c r="J34" t="str">
        <x:v>Confirm linen &amp; access</x:v>
      </x:c>
      <x:c r="K34" t="str">
        <x:f>IF(G34="Not Required","N/A",IF(AND(G34="Completed",H34="Passed"),"READY","PENDING"))</x:f>
        <x:v>PENDING</x:v>
      </x:c>
    </x:row>
    <x:row r="35">
      <x:c r="A35" t="str">
        <x:v>CL-0030</x:v>
      </x:c>
      <x:c r="B35" t="str">
        <x:v>BK-0030</x:v>
      </x:c>
      <x:c r="C35" t="str">
        <x:v>PR-06</x:v>
      </x:c>
      <x:c r="D35" s="10" t="n">
        <x:f>'BOOKING REGISTER'!E35</x:f>
        <x:v>46325</x:v>
      </x:c>
      <x:c r="E35" t="str">
        <x:v>Owen Reyes</x:v>
      </x:c>
      <x:c r="F35" t="str">
        <x:v>11:00 AM</x:v>
      </x:c>
      <x:c r="G35" t="str">
        <x:v>Not Required</x:v>
      </x:c>
      <x:c r="H35" t="str">
        <x:v>Pending</x:v>
      </x:c>
      <x:c r="I35" t="str">
        <x:v>Normal</x:v>
      </x:c>
      <x:c r="J35" t="str"/>
      <x:c r="K35" t="str">
        <x:f>IF(G35="Not Required","N/A",IF(AND(G35="Completed",H35="Passed"),"READY","PENDING"))</x:f>
        <x:v>N/A</x:v>
      </x:c>
    </x:row>
    <x:row r="36">
      <x:c r="A36" t="str">
        <x:v>CL-0031</x:v>
      </x:c>
      <x:c r="B36" t="str">
        <x:v>BK-0031</x:v>
      </x:c>
      <x:c r="C36" t="str">
        <x:v>PR-07</x:v>
      </x:c>
      <x:c r="D36" s="10" t="n">
        <x:f>'BOOKING REGISTER'!E36</x:f>
        <x:v>46326</x:v>
      </x:c>
      <x:c r="E36" t="str">
        <x:v>Maya Cruz</x:v>
      </x:c>
      <x:c r="F36" t="str">
        <x:v>11:00 AM</x:v>
      </x:c>
      <x:c r="G36" t="str">
        <x:v>Scheduled</x:v>
      </x:c>
      <x:c r="H36" t="str">
        <x:v>Pending</x:v>
      </x:c>
      <x:c r="I36" t="str">
        <x:v>Normal</x:v>
      </x:c>
      <x:c r="J36" t="str"/>
      <x:c r="K36" t="str">
        <x:f>IF(G36="Not Required","N/A",IF(AND(G36="Completed",H36="Passed"),"READY","PENDING"))</x:f>
        <x:v>PENDING</x:v>
      </x:c>
    </x:row>
    <x:row r="37">
      <x:c r="A37" t="str">
        <x:v>CL-0032</x:v>
      </x:c>
      <x:c r="B37" t="str">
        <x:v>BK-0032</x:v>
      </x:c>
      <x:c r="C37" t="str">
        <x:v>PR-08</x:v>
      </x:c>
      <x:c r="D37" s="10" t="n">
        <x:f>'BOOKING REGISTER'!E37</x:f>
        <x:v>46327</x:v>
      </x:c>
      <x:c r="E37" t="str">
        <x:v>Rina Lopez</x:v>
      </x:c>
      <x:c r="F37" t="str">
        <x:v>11:00 AM</x:v>
      </x:c>
      <x:c r="G37" t="str">
        <x:v>Scheduled</x:v>
      </x:c>
      <x:c r="H37" t="str">
        <x:v>Pending</x:v>
      </x:c>
      <x:c r="I37" t="str">
        <x:v>Normal</x:v>
      </x:c>
      <x:c r="J37" t="str"/>
      <x:c r="K37" t="str">
        <x:f>IF(G37="Not Required","N/A",IF(AND(G37="Completed",H37="Passed"),"READY","PENDING"))</x:f>
        <x:v>PENDING</x:v>
      </x:c>
    </x:row>
    <x:row r="38">
      <x:c r="A38" t="str">
        <x:v>CL-0033</x:v>
      </x:c>
      <x:c r="B38" t="str">
        <x:v>BK-0033</x:v>
      </x:c>
      <x:c r="C38" t="str">
        <x:v>PR-01</x:v>
      </x:c>
      <x:c r="D38" s="10" t="n">
        <x:f>'BOOKING REGISTER'!E38</x:f>
        <x:v>46328</x:v>
      </x:c>
      <x:c r="E38" t="str">
        <x:v>Maya Cruz</x:v>
      </x:c>
      <x:c r="F38" t="str">
        <x:v>11:00 AM</x:v>
      </x:c>
      <x:c r="G38" t="str">
        <x:v>Completed</x:v>
      </x:c>
      <x:c r="H38" t="str">
        <x:v>Passed</x:v>
      </x:c>
      <x:c r="I38" t="str">
        <x:v>Normal</x:v>
      </x:c>
      <x:c r="J38" t="str"/>
      <x:c r="K38" t="str">
        <x:f>IF(G38="Not Required","N/A",IF(AND(G38="Completed",H38="Passed"),"READY","PENDING"))</x:f>
        <x:v>READY</x:v>
      </x:c>
    </x:row>
    <x:row r="39">
      <x:c r="A39" t="str">
        <x:v>CL-0034</x:v>
      </x:c>
      <x:c r="B39" t="str">
        <x:v>BK-0034</x:v>
      </x:c>
      <x:c r="C39" t="str">
        <x:v>PR-02</x:v>
      </x:c>
      <x:c r="D39" s="10" t="n">
        <x:f>'BOOKING REGISTER'!E39</x:f>
        <x:v>46329</x:v>
      </x:c>
      <x:c r="E39" t="str">
        <x:v>Rina Lopez</x:v>
      </x:c>
      <x:c r="F39" t="str">
        <x:v>11:00 AM</x:v>
      </x:c>
      <x:c r="G39" t="str">
        <x:v>Scheduled</x:v>
      </x:c>
      <x:c r="H39" t="str">
        <x:v>Pending</x:v>
      </x:c>
      <x:c r="I39" t="str">
        <x:v>Normal</x:v>
      </x:c>
      <x:c r="J39" t="str"/>
      <x:c r="K39" t="str">
        <x:f>IF(G39="Not Required","N/A",IF(AND(G39="Completed",H39="Passed"),"READY","PENDING"))</x:f>
        <x:v>PENDING</x:v>
      </x:c>
    </x:row>
    <x:row r="40">
      <x:c r="A40" t="str">
        <x:v>CL-0035</x:v>
      </x:c>
      <x:c r="B40" t="str">
        <x:v>BK-0035</x:v>
      </x:c>
      <x:c r="C40" t="str">
        <x:v>PR-03</x:v>
      </x:c>
      <x:c r="D40" s="10" t="n">
        <x:f>'BOOKING REGISTER'!E40</x:f>
        <x:v>46330</x:v>
      </x:c>
      <x:c r="E40" t="str">
        <x:v>Maya Cruz</x:v>
      </x:c>
      <x:c r="F40" t="str">
        <x:v>11:00 AM</x:v>
      </x:c>
      <x:c r="G40" t="str">
        <x:v>Not Required</x:v>
      </x:c>
      <x:c r="H40" t="str">
        <x:v>Pending</x:v>
      </x:c>
      <x:c r="I40" t="str">
        <x:v>Normal</x:v>
      </x:c>
      <x:c r="J40" t="str"/>
      <x:c r="K40" t="str">
        <x:f>IF(G40="Not Required","N/A",IF(AND(G40="Completed",H40="Passed"),"READY","PENDING"))</x:f>
        <x:v>N/A</x:v>
      </x:c>
    </x:row>
    <x:row r="41">
      <x:c r="A41" t="str">
        <x:v>CL-0036</x:v>
      </x:c>
      <x:c r="B41" t="str">
        <x:v>BK-0036</x:v>
      </x:c>
      <x:c r="C41" t="str">
        <x:v>PR-04</x:v>
      </x:c>
      <x:c r="D41" s="10" t="n">
        <x:f>'BOOKING REGISTER'!E41</x:f>
        <x:v>46331</x:v>
      </x:c>
      <x:c r="E41" t="str">
        <x:v>Owen Reyes</x:v>
      </x:c>
      <x:c r="F41" t="str">
        <x:v>11:00 AM</x:v>
      </x:c>
      <x:c r="G41" t="str">
        <x:v>Scheduled</x:v>
      </x:c>
      <x:c r="H41" t="str">
        <x:v>Pending</x:v>
      </x:c>
      <x:c r="I41" t="str">
        <x:v>High</x:v>
      </x:c>
      <x:c r="J41" t="str">
        <x:v>Confirm linen &amp; access</x:v>
      </x:c>
      <x:c r="K41" t="str">
        <x:f>IF(G41="Not Required","N/A",IF(AND(G41="Completed",H41="Passed"),"READY","PENDING"))</x:f>
        <x:v>PENDING</x:v>
      </x:c>
    </x:row>
    <x:row r="42">
      <x:c r="A42" t="str">
        <x:v>CL-0037</x:v>
      </x:c>
      <x:c r="B42" t="str">
        <x:v>BK-0037</x:v>
      </x:c>
      <x:c r="C42" t="str">
        <x:v>PR-05</x:v>
      </x:c>
      <x:c r="D42" s="10" t="n">
        <x:f>'BOOKING REGISTER'!E42</x:f>
        <x:v>46332</x:v>
      </x:c>
      <x:c r="E42" t="str">
        <x:v>Rina Lopez</x:v>
      </x:c>
      <x:c r="F42" t="str">
        <x:v>11:00 AM</x:v>
      </x:c>
      <x:c r="G42" t="str">
        <x:v>Pending</x:v>
      </x:c>
      <x:c r="H42" t="str">
        <x:v>Pending</x:v>
      </x:c>
      <x:c r="I42" t="str">
        <x:v>Normal</x:v>
      </x:c>
      <x:c r="J42" t="str"/>
      <x:c r="K42" t="str">
        <x:f>IF(G42="Not Required","N/A",IF(AND(G42="Completed",H42="Passed"),"READY","PENDING"))</x:f>
        <x:v>PENDING</x:v>
      </x:c>
    </x:row>
    <x:row r="43">
      <x:c r="A43" t="str">
        <x:v>CL-0038</x:v>
      </x:c>
      <x:c r="B43" t="str">
        <x:v>BK-0038</x:v>
      </x:c>
      <x:c r="C43" t="str">
        <x:v>PR-06</x:v>
      </x:c>
      <x:c r="D43" s="10" t="n">
        <x:f>'BOOKING REGISTER'!E43</x:f>
        <x:v>46333</x:v>
      </x:c>
      <x:c r="E43" t="str">
        <x:v>Owen Reyes</x:v>
      </x:c>
      <x:c r="F43" t="str">
        <x:v>11:00 AM</x:v>
      </x:c>
      <x:c r="G43" t="str">
        <x:v>Completed</x:v>
      </x:c>
      <x:c r="H43" t="str">
        <x:v>Passed</x:v>
      </x:c>
      <x:c r="I43" t="str">
        <x:v>Normal</x:v>
      </x:c>
      <x:c r="J43" t="str"/>
      <x:c r="K43" t="str">
        <x:f>IF(G43="Not Required","N/A",IF(AND(G43="Completed",H43="Passed"),"READY","PENDING"))</x:f>
        <x:v>READY</x:v>
      </x:c>
    </x:row>
    <x:row r="44">
      <x:c r="A44" t="str">
        <x:v>CL-0039</x:v>
      </x:c>
      <x:c r="B44" t="str">
        <x:v>BK-0039</x:v>
      </x:c>
      <x:c r="C44" t="str">
        <x:v>PR-07</x:v>
      </x:c>
      <x:c r="D44" s="10" t="n">
        <x:f>'BOOKING REGISTER'!E44</x:f>
        <x:v>46334</x:v>
      </x:c>
      <x:c r="E44" t="str">
        <x:v>Maya Cruz</x:v>
      </x:c>
      <x:c r="F44" t="str">
        <x:v>11:00 AM</x:v>
      </x:c>
      <x:c r="G44" t="str">
        <x:v>Scheduled</x:v>
      </x:c>
      <x:c r="H44" t="str">
        <x:v>Pending</x:v>
      </x:c>
      <x:c r="I44" t="str">
        <x:v>Normal</x:v>
      </x:c>
      <x:c r="J44" t="str"/>
      <x:c r="K44" t="str">
        <x:f>IF(G44="Not Required","N/A",IF(AND(G44="Completed",H44="Passed"),"READY","PENDING"))</x:f>
        <x:v>PENDING</x:v>
      </x:c>
    </x:row>
    <x:row r="45">
      <x:c r="A45" t="str">
        <x:v>CL-0040</x:v>
      </x:c>
      <x:c r="B45" t="str">
        <x:v>BK-0040</x:v>
      </x:c>
      <x:c r="C45" t="str">
        <x:v>PR-08</x:v>
      </x:c>
      <x:c r="D45" s="10" t="n">
        <x:f>'BOOKING REGISTER'!E45</x:f>
        <x:v>46335</x:v>
      </x:c>
      <x:c r="E45" t="str">
        <x:v>Rina Lopez</x:v>
      </x:c>
      <x:c r="F45" t="str">
        <x:v>11:00 AM</x:v>
      </x:c>
      <x:c r="G45" t="str">
        <x:v>Not Required</x:v>
      </x:c>
      <x:c r="H45" t="str">
        <x:v>Pending</x:v>
      </x:c>
      <x:c r="I45" t="str">
        <x:v>Normal</x:v>
      </x:c>
      <x:c r="J45" t="str"/>
      <x:c r="K45" t="str">
        <x:f>IF(G45="Not Required","N/A",IF(AND(G45="Completed",H45="Passed"),"READY","PENDING"))</x:f>
        <x:v>N/A</x:v>
      </x:c>
    </x:row>
    <x:row r="46">
      <x:c r="A46" t="str">
        <x:v>CL-0041</x:v>
      </x:c>
      <x:c r="B46" t="str">
        <x:v>BK-0041</x:v>
      </x:c>
      <x:c r="C46" t="str">
        <x:v>PR-01</x:v>
      </x:c>
      <x:c r="D46" s="10" t="n">
        <x:f>'BOOKING REGISTER'!E46</x:f>
        <x:v>46336</x:v>
      </x:c>
      <x:c r="E46" t="str">
        <x:v>Maya Cruz</x:v>
      </x:c>
      <x:c r="F46" t="str">
        <x:v>11:00 AM</x:v>
      </x:c>
      <x:c r="G46" t="str">
        <x:v>Pending</x:v>
      </x:c>
      <x:c r="H46" t="str">
        <x:v>Pending</x:v>
      </x:c>
      <x:c r="I46" t="str">
        <x:v>Normal</x:v>
      </x:c>
      <x:c r="J46" t="str"/>
      <x:c r="K46" t="str">
        <x:f>IF(G46="Not Required","N/A",IF(AND(G46="Completed",H46="Passed"),"READY","PENDING"))</x:f>
        <x:v>PENDING</x:v>
      </x:c>
    </x:row>
    <x:row r="47">
      <x:c r="A47" t="str">
        <x:v>CL-0042</x:v>
      </x:c>
      <x:c r="B47" t="str">
        <x:v>BK-0042</x:v>
      </x:c>
      <x:c r="C47" t="str">
        <x:v>PR-02</x:v>
      </x:c>
      <x:c r="D47" s="10" t="n">
        <x:f>'BOOKING REGISTER'!E47</x:f>
        <x:v>46337</x:v>
      </x:c>
      <x:c r="E47" t="str">
        <x:v>Rina Lopez</x:v>
      </x:c>
      <x:c r="F47" t="str">
        <x:v>11:00 AM</x:v>
      </x:c>
      <x:c r="G47" t="str">
        <x:v>Scheduled</x:v>
      </x:c>
      <x:c r="H47" t="str">
        <x:v>Pending</x:v>
      </x:c>
      <x:c r="I47" t="str">
        <x:v>Normal</x:v>
      </x:c>
      <x:c r="J47" t="str"/>
      <x:c r="K47" t="str">
        <x:f>IF(G47="Not Required","N/A",IF(AND(G47="Completed",H47="Passed"),"READY","PENDING"))</x:f>
        <x:v>PENDING</x:v>
      </x:c>
    </x:row>
    <x:row r="48">
      <x:c r="A48" t="str">
        <x:v>CL-0043</x:v>
      </x:c>
      <x:c r="B48" t="str">
        <x:v>BK-0043</x:v>
      </x:c>
      <x:c r="C48" t="str">
        <x:v>PR-03</x:v>
      </x:c>
      <x:c r="D48" s="10" t="n">
        <x:f>'BOOKING REGISTER'!E48</x:f>
        <x:v>46338</x:v>
      </x:c>
      <x:c r="E48" t="str">
        <x:v>Maya Cruz</x:v>
      </x:c>
      <x:c r="F48" t="str">
        <x:v>11:00 AM</x:v>
      </x:c>
      <x:c r="G48" t="str">
        <x:v>Completed</x:v>
      </x:c>
      <x:c r="H48" t="str">
        <x:v>Passed</x:v>
      </x:c>
      <x:c r="I48" t="str">
        <x:v>High</x:v>
      </x:c>
      <x:c r="J48" t="str">
        <x:v>Confirm linen &amp; access</x:v>
      </x:c>
      <x:c r="K48" t="str">
        <x:f>IF(G48="Not Required","N/A",IF(AND(G48="Completed",H48="Passed"),"READY","PENDING"))</x:f>
        <x:v>READY</x:v>
      </x:c>
    </x:row>
    <x:row r="49">
      <x:c r="A49" t="str">
        <x:v>CL-0044</x:v>
      </x:c>
      <x:c r="B49" t="str">
        <x:v>BK-0044</x:v>
      </x:c>
      <x:c r="C49" t="str">
        <x:v>PR-04</x:v>
      </x:c>
      <x:c r="D49" s="10" t="n">
        <x:f>'BOOKING REGISTER'!E49</x:f>
        <x:v>46339</x:v>
      </x:c>
      <x:c r="E49" t="str">
        <x:v>Owen Reyes</x:v>
      </x:c>
      <x:c r="F49" t="str">
        <x:v>11:00 AM</x:v>
      </x:c>
      <x:c r="G49" t="str">
        <x:v>Scheduled</x:v>
      </x:c>
      <x:c r="H49" t="str">
        <x:v>Pending</x:v>
      </x:c>
      <x:c r="I49" t="str">
        <x:v>Normal</x:v>
      </x:c>
      <x:c r="J49" t="str"/>
      <x:c r="K49" t="str">
        <x:f>IF(G49="Not Required","N/A",IF(AND(G49="Completed",H49="Passed"),"READY","PENDING"))</x:f>
        <x:v>PENDING</x:v>
      </x:c>
    </x:row>
    <x:row r="50">
      <x:c r="A50" t="str">
        <x:v>CL-0045</x:v>
      </x:c>
      <x:c r="B50" t="str">
        <x:v>BK-0045</x:v>
      </x:c>
      <x:c r="C50" t="str">
        <x:v>PR-05</x:v>
      </x:c>
      <x:c r="D50" s="10" t="n">
        <x:f>'BOOKING REGISTER'!E50</x:f>
        <x:v>46340</x:v>
      </x:c>
      <x:c r="E50" t="str">
        <x:v>Rina Lopez</x:v>
      </x:c>
      <x:c r="F50" t="str">
        <x:v>11:00 AM</x:v>
      </x:c>
      <x:c r="G50" t="str">
        <x:v>Not Required</x:v>
      </x:c>
      <x:c r="H50" t="str">
        <x:v>Pending</x:v>
      </x:c>
      <x:c r="I50" t="str">
        <x:v>Normal</x:v>
      </x:c>
      <x:c r="J50" t="str"/>
      <x:c r="K50" t="str">
        <x:f>IF(G50="Not Required","N/A",IF(AND(G50="Completed",H50="Passed"),"READY","PENDING"))</x:f>
        <x:v>N/A</x:v>
      </x:c>
    </x:row>
    <x:row r="51">
      <x:c r="A51" t="str">
        <x:v>CL-0046</x:v>
      </x:c>
      <x:c r="B51" t="str">
        <x:v>BK-0046</x:v>
      </x:c>
      <x:c r="C51" t="str">
        <x:v>PR-06</x:v>
      </x:c>
      <x:c r="D51" s="10" t="n">
        <x:f>'BOOKING REGISTER'!E51</x:f>
        <x:v>46341</x:v>
      </x:c>
      <x:c r="E51" t="str">
        <x:v>Owen Reyes</x:v>
      </x:c>
      <x:c r="F51" t="str">
        <x:v>11:00 AM</x:v>
      </x:c>
      <x:c r="G51" t="str">
        <x:v>Scheduled</x:v>
      </x:c>
      <x:c r="H51" t="str">
        <x:v>Pending</x:v>
      </x:c>
      <x:c r="I51" t="str">
        <x:v>Normal</x:v>
      </x:c>
      <x:c r="J51" t="str"/>
      <x:c r="K51" t="str">
        <x:f>IF(G51="Not Required","N/A",IF(AND(G51="Completed",H51="Passed"),"READY","PENDING"))</x:f>
        <x:v>PENDING</x:v>
      </x:c>
    </x:row>
    <x:row r="52">
      <x:c r="A52" t="str">
        <x:v>CL-0047</x:v>
      </x:c>
      <x:c r="B52" t="str">
        <x:v>BK-0047</x:v>
      </x:c>
      <x:c r="C52" t="str">
        <x:v>PR-07</x:v>
      </x:c>
      <x:c r="D52" s="10" t="n">
        <x:f>'BOOKING REGISTER'!E52</x:f>
        <x:v>46342</x:v>
      </x:c>
      <x:c r="E52" t="str">
        <x:v>Maya Cruz</x:v>
      </x:c>
      <x:c r="F52" t="str">
        <x:v>11:00 AM</x:v>
      </x:c>
      <x:c r="G52" t="str">
        <x:v>Scheduled</x:v>
      </x:c>
      <x:c r="H52" t="str">
        <x:v>Pending</x:v>
      </x:c>
      <x:c r="I52" t="str">
        <x:v>Normal</x:v>
      </x:c>
      <x:c r="J52" t="str"/>
      <x:c r="K52" t="str">
        <x:f>IF(G52="Not Required","N/A",IF(AND(G52="Completed",H52="Passed"),"READY","PENDING"))</x:f>
        <x:v>PENDING</x:v>
      </x:c>
    </x:row>
    <x:row r="53">
      <x:c r="A53" t="str">
        <x:v>CL-0048</x:v>
      </x:c>
      <x:c r="B53" t="str">
        <x:v>BK-0048</x:v>
      </x:c>
      <x:c r="C53" t="str">
        <x:v>PR-08</x:v>
      </x:c>
      <x:c r="D53" s="10" t="n">
        <x:f>'BOOKING REGISTER'!E53</x:f>
        <x:v>46343</x:v>
      </x:c>
      <x:c r="E53" t="str">
        <x:v>Rina Lopez</x:v>
      </x:c>
      <x:c r="F53" t="str">
        <x:v>11:00 AM</x:v>
      </x:c>
      <x:c r="G53" t="str">
        <x:v>Completed</x:v>
      </x:c>
      <x:c r="H53" t="str">
        <x:v>Passed</x:v>
      </x:c>
      <x:c r="I53" t="str">
        <x:v>Normal</x:v>
      </x:c>
      <x:c r="J53" t="str"/>
      <x:c r="K53" t="str">
        <x:f>IF(G53="Not Required","N/A",IF(AND(G53="Completed",H53="Passed"),"READY","PENDING"))</x:f>
        <x:v>READY</x:v>
      </x:c>
    </x:row>
  </x:sheetData>
  <x:mergeCells>
    <x:mergeCell ref="A1:K2"/>
  </x:mergeCells>
  <x:dataValidations count="2">
    <x:dataValidation type="list" sqref="G6:G150">
      <x:formula1>"Pending,Scheduled,In Progress,Completed,Not Required"</x:formula1>
    </x:dataValidation>
    <x:dataValidation type="list" sqref="H6:H150">
      <x:formula1>"Pending,Passed,Needs Rework"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24" hidden="0" customWidth="1"/>
    <x:col min="4" max="4" width="27" hidden="0" customWidth="1"/>
    <x:col min="5" max="5" width="20" hidden="0" customWidth="1"/>
    <x:col min="6" max="6" width="20" hidden="0" customWidth="1"/>
    <x:col min="7" max="7" width="15" hidden="0" customWidth="1"/>
    <x:col min="8" max="8" width="23" hidden="0" customWidth="1"/>
    <x:col min="9" max="9" width="19" hidden="0" customWidth="1"/>
    <x:col min="10" max="10" width="34" hidden="0" customWidth="1"/>
  </x:cols>
  <x:sheetData>
    <x:row r="1" ht="24" customHeight="1">
      <x:c r="A1" s="3" t="str">
        <x:v>GUEST COMMUNICATIONS &amp; FOLLOW-UPS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</x:row>
    <x:row r="5" ht="26" customHeight="1">
      <x:c r="A5" s="7" t="str">
        <x:v>Follow-up ID</x:v>
      </x:c>
      <x:c r="B5" s="7" t="str">
        <x:v>Booking ID</x:v>
      </x:c>
      <x:c r="C5" s="7" t="str">
        <x:v>Guest</x:v>
      </x:c>
      <x:c r="D5" s="7" t="str">
        <x:v>Request</x:v>
      </x:c>
      <x:c r="E5" s="7" t="str">
        <x:v>Received</x:v>
      </x:c>
      <x:c r="F5" s="7" t="str">
        <x:v>Due</x:v>
      </x:c>
      <x:c r="G5" s="7" t="str">
        <x:v>Priority</x:v>
      </x:c>
      <x:c r="H5" s="7" t="str">
        <x:v>Owner</x:v>
      </x:c>
      <x:c r="I5" s="7" t="str">
        <x:v>Status</x:v>
      </x:c>
      <x:c r="J5" s="7" t="str">
        <x:v>Notes</x:v>
      </x:c>
    </x:row>
    <x:row r="6">
      <x:c r="A6" t="str">
        <x:v>FU-0001</x:v>
      </x:c>
      <x:c r="B6" t="str">
        <x:v>BK-0001</x:v>
      </x:c>
      <x:c r="C6" t="str">
        <x:v>Jordan Santos</x:v>
      </x:c>
      <x:c r="D6" t="str">
        <x:v>Arrival instructions</x:v>
      </x:c>
      <x:c r="E6" s="10" t="n">
        <x:v>46297</x:v>
      </x:c>
      <x:c r="F6" s="10" t="n">
        <x:v>46299</x:v>
      </x:c>
      <x:c r="G6" t="str">
        <x:v>High</x:v>
      </x:c>
      <x:c r="H6" t="str">
        <x:v>Maya Cruz</x:v>
      </x:c>
      <x:c r="I6" t="str">
        <x:v>Open</x:v>
      </x:c>
      <x:c r="J6" t="str">
        <x:v>Await guest reply</x:v>
      </x:c>
    </x:row>
    <x:row r="7">
      <x:c r="A7" t="str">
        <x:v>FU-0002</x:v>
      </x:c>
      <x:c r="B7" t="str">
        <x:v>BK-0002</x:v>
      </x:c>
      <x:c r="C7" t="str">
        <x:v>Taylor Miller</x:v>
      </x:c>
      <x:c r="D7" t="str">
        <x:v>Quote confirmation</x:v>
      </x:c>
      <x:c r="E7" s="10" t="n">
        <x:v>46298</x:v>
      </x:c>
      <x:c r="F7" s="10" t="n">
        <x:v>46300</x:v>
      </x:c>
      <x:c r="G7" t="str">
        <x:v>Normal</x:v>
      </x:c>
      <x:c r="H7" t="str">
        <x:v>Rina Lopez</x:v>
      </x:c>
      <x:c r="I7" t="str">
        <x:v>In Progress</x:v>
      </x:c>
      <x:c r="J7" t="str">
        <x:v>Follow up via channel</x:v>
      </x:c>
    </x:row>
    <x:row r="8">
      <x:c r="A8" t="str">
        <x:v>FU-0003</x:v>
      </x:c>
      <x:c r="B8" t="str">
        <x:v>BK-0003</x:v>
      </x:c>
      <x:c r="C8" t="str">
        <x:v>Morgan Reyes</x:v>
      </x:c>
      <x:c r="D8" t="str">
        <x:v>Early check-in</x:v>
      </x:c>
      <x:c r="E8" s="10" t="n">
        <x:v>46299</x:v>
      </x:c>
      <x:c r="F8" s="10" t="n">
        <x:v>46301</x:v>
      </x:c>
      <x:c r="G8" t="str">
        <x:v>Normal</x:v>
      </x:c>
      <x:c r="H8" t="str">
        <x:v>Maya Cruz</x:v>
      </x:c>
      <x:c r="I8" t="str">
        <x:v>Resolved</x:v>
      </x:c>
      <x:c r="J8" t="str">
        <x:v>Follow up via channel</x:v>
      </x:c>
    </x:row>
    <x:row r="9">
      <x:c r="A9" t="str">
        <x:v>FU-0004</x:v>
      </x:c>
      <x:c r="B9" t="str">
        <x:v>BK-0004</x:v>
      </x:c>
      <x:c r="C9" t="str">
        <x:v>Casey Morgan</x:v>
      </x:c>
      <x:c r="D9" t="str">
        <x:v>Cleaning concern</x:v>
      </x:c>
      <x:c r="E9" s="10" t="n">
        <x:v>46300</x:v>
      </x:c>
      <x:c r="F9" s="10" t="n">
        <x:v>46302</x:v>
      </x:c>
      <x:c r="G9" t="str">
        <x:v>Normal</x:v>
      </x:c>
      <x:c r="H9" t="str">
        <x:v>Owen Reyes</x:v>
      </x:c>
      <x:c r="I9" t="str">
        <x:v>Open</x:v>
      </x:c>
      <x:c r="J9" t="str">
        <x:v>Await guest reply</x:v>
      </x:c>
    </x:row>
    <x:row r="10">
      <x:c r="A10" t="str">
        <x:v>FU-0005</x:v>
      </x:c>
      <x:c r="B10" t="str">
        <x:v>BK-0005</x:v>
      </x:c>
      <x:c r="C10" t="str">
        <x:v>Avery Lee</x:v>
      </x:c>
      <x:c r="D10" t="str">
        <x:v>Payment confirmation</x:v>
      </x:c>
      <x:c r="E10" s="10" t="n">
        <x:v>46301</x:v>
      </x:c>
      <x:c r="F10" s="10" t="n">
        <x:v>46303</x:v>
      </x:c>
      <x:c r="G10" t="str">
        <x:v>Normal</x:v>
      </x:c>
      <x:c r="H10" t="str">
        <x:v>Rina Lopez</x:v>
      </x:c>
      <x:c r="I10" t="str">
        <x:v>In Progress</x:v>
      </x:c>
      <x:c r="J10" t="str">
        <x:v>Follow up via channel</x:v>
      </x:c>
    </x:row>
    <x:row r="11">
      <x:c r="A11" t="str">
        <x:v>FU-0006</x:v>
      </x:c>
      <x:c r="B11" t="str">
        <x:v>BK-0006</x:v>
      </x:c>
      <x:c r="C11" t="str">
        <x:v>Riley Walker</x:v>
      </x:c>
      <x:c r="D11" t="str">
        <x:v>Check-out instructions</x:v>
      </x:c>
      <x:c r="E11" s="10" t="n">
        <x:v>46302</x:v>
      </x:c>
      <x:c r="F11" s="10" t="n">
        <x:v>46304</x:v>
      </x:c>
      <x:c r="G11" t="str">
        <x:v>High</x:v>
      </x:c>
      <x:c r="H11" t="str">
        <x:v>Owen Reyes</x:v>
      </x:c>
      <x:c r="I11" t="str">
        <x:v>Resolved</x:v>
      </x:c>
      <x:c r="J11" t="str">
        <x:v>Follow up via channel</x:v>
      </x:c>
    </x:row>
    <x:row r="12">
      <x:c r="A12" t="str">
        <x:v>FU-0007</x:v>
      </x:c>
      <x:c r="B12" t="str">
        <x:v>BK-0007</x:v>
      </x:c>
      <x:c r="C12" t="str">
        <x:v>Quinn Rivera</x:v>
      </x:c>
      <x:c r="D12" t="str">
        <x:v>Arrival instructions</x:v>
      </x:c>
      <x:c r="E12" s="10" t="n">
        <x:v>46303</x:v>
      </x:c>
      <x:c r="F12" s="10" t="n">
        <x:v>46305</x:v>
      </x:c>
      <x:c r="G12" t="str">
        <x:v>Normal</x:v>
      </x:c>
      <x:c r="H12" t="str">
        <x:v>Maya Cruz</x:v>
      </x:c>
      <x:c r="I12" t="str">
        <x:v>Open</x:v>
      </x:c>
      <x:c r="J12" t="str">
        <x:v>Await guest reply</x:v>
      </x:c>
    </x:row>
    <x:row r="13">
      <x:c r="A13" t="str">
        <x:v>FU-0008</x:v>
      </x:c>
      <x:c r="B13" t="str">
        <x:v>BK-0008</x:v>
      </x:c>
      <x:c r="C13" t="str">
        <x:v>Parker Clark</x:v>
      </x:c>
      <x:c r="D13" t="str">
        <x:v>Quote confirmation</x:v>
      </x:c>
      <x:c r="E13" s="10" t="n">
        <x:v>46304</x:v>
      </x:c>
      <x:c r="F13" s="10" t="n">
        <x:v>46306</x:v>
      </x:c>
      <x:c r="G13" t="str">
        <x:v>Normal</x:v>
      </x:c>
      <x:c r="H13" t="str">
        <x:v>Rina Lopez</x:v>
      </x:c>
      <x:c r="I13" t="str">
        <x:v>In Progress</x:v>
      </x:c>
      <x:c r="J13" t="str">
        <x:v>Follow up via channel</x:v>
      </x:c>
    </x:row>
    <x:row r="14">
      <x:c r="A14" t="str">
        <x:v>FU-0009</x:v>
      </x:c>
      <x:c r="B14" t="str">
        <x:v>BK-0009</x:v>
      </x:c>
      <x:c r="C14" t="str">
        <x:v>Alex Santos</x:v>
      </x:c>
      <x:c r="D14" t="str">
        <x:v>Early check-in</x:v>
      </x:c>
      <x:c r="E14" s="10" t="n">
        <x:v>46305</x:v>
      </x:c>
      <x:c r="F14" s="10" t="n">
        <x:v>46307</x:v>
      </x:c>
      <x:c r="G14" t="str">
        <x:v>Normal</x:v>
      </x:c>
      <x:c r="H14" t="str">
        <x:v>Maya Cruz</x:v>
      </x:c>
      <x:c r="I14" t="str">
        <x:v>Resolved</x:v>
      </x:c>
      <x:c r="J14" t="str">
        <x:v>Follow up via channel</x:v>
      </x:c>
    </x:row>
    <x:row r="15">
      <x:c r="A15" t="str">
        <x:v>FU-0010</x:v>
      </x:c>
      <x:c r="B15" t="str">
        <x:v>BK-0010</x:v>
      </x:c>
      <x:c r="C15" t="str">
        <x:v>Jamie Miller</x:v>
      </x:c>
      <x:c r="D15" t="str">
        <x:v>Cleaning concern</x:v>
      </x:c>
      <x:c r="E15" s="10" t="n">
        <x:v>46306</x:v>
      </x:c>
      <x:c r="F15" s="10" t="n">
        <x:v>46308</x:v>
      </x:c>
      <x:c r="G15" t="str">
        <x:v>Normal</x:v>
      </x:c>
      <x:c r="H15" t="str">
        <x:v>Rina Lopez</x:v>
      </x:c>
      <x:c r="I15" t="str">
        <x:v>Open</x:v>
      </x:c>
      <x:c r="J15" t="str">
        <x:v>Await guest reply</x:v>
      </x:c>
    </x:row>
    <x:row r="16">
      <x:c r="A16" t="str">
        <x:v>FU-0011</x:v>
      </x:c>
      <x:c r="B16" t="str">
        <x:v>BK-0011</x:v>
      </x:c>
      <x:c r="C16" t="str">
        <x:v>Cameron Reyes</x:v>
      </x:c>
      <x:c r="D16" t="str">
        <x:v>Payment confirmation</x:v>
      </x:c>
      <x:c r="E16" s="10" t="n">
        <x:v>46307</x:v>
      </x:c>
      <x:c r="F16" s="10" t="n">
        <x:v>46309</x:v>
      </x:c>
      <x:c r="G16" t="str">
        <x:v>High</x:v>
      </x:c>
      <x:c r="H16" t="str">
        <x:v>Maya Cruz</x:v>
      </x:c>
      <x:c r="I16" t="str">
        <x:v>In Progress</x:v>
      </x:c>
      <x:c r="J16" t="str">
        <x:v>Follow up via channel</x:v>
      </x:c>
    </x:row>
    <x:row r="17">
      <x:c r="A17" t="str">
        <x:v>FU-0012</x:v>
      </x:c>
      <x:c r="B17" t="str">
        <x:v>BK-0012</x:v>
      </x:c>
      <x:c r="C17" t="str">
        <x:v>Drew Morgan</x:v>
      </x:c>
      <x:c r="D17" t="str">
        <x:v>Check-out instructions</x:v>
      </x:c>
      <x:c r="E17" s="10" t="n">
        <x:v>46308</x:v>
      </x:c>
      <x:c r="F17" s="10" t="n">
        <x:v>46310</x:v>
      </x:c>
      <x:c r="G17" t="str">
        <x:v>Normal</x:v>
      </x:c>
      <x:c r="H17" t="str">
        <x:v>Owen Reyes</x:v>
      </x:c>
      <x:c r="I17" t="str">
        <x:v>Resolved</x:v>
      </x:c>
      <x:c r="J17" t="str">
        <x:v>Follow up via channel</x:v>
      </x:c>
    </x:row>
    <x:row r="18">
      <x:c r="A18" t="str">
        <x:v>FU-0013</x:v>
      </x:c>
      <x:c r="B18" t="str">
        <x:v>BK-0013</x:v>
      </x:c>
      <x:c r="C18" t="str">
        <x:v>Jordan Lee</x:v>
      </x:c>
      <x:c r="D18" t="str">
        <x:v>Arrival instructions</x:v>
      </x:c>
      <x:c r="E18" s="10" t="n">
        <x:v>46309</x:v>
      </x:c>
      <x:c r="F18" s="10" t="n">
        <x:v>46311</x:v>
      </x:c>
      <x:c r="G18" t="str">
        <x:v>Normal</x:v>
      </x:c>
      <x:c r="H18" t="str">
        <x:v>Rina Lopez</x:v>
      </x:c>
      <x:c r="I18" t="str">
        <x:v>Open</x:v>
      </x:c>
      <x:c r="J18" t="str">
        <x:v>Await guest reply</x:v>
      </x:c>
    </x:row>
    <x:row r="19">
      <x:c r="A19" t="str">
        <x:v>FU-0014</x:v>
      </x:c>
      <x:c r="B19" t="str">
        <x:v>BK-0014</x:v>
      </x:c>
      <x:c r="C19" t="str">
        <x:v>Taylor Walker</x:v>
      </x:c>
      <x:c r="D19" t="str">
        <x:v>Quote confirmation</x:v>
      </x:c>
      <x:c r="E19" s="10" t="n">
        <x:v>46310</x:v>
      </x:c>
      <x:c r="F19" s="10" t="n">
        <x:v>46312</x:v>
      </x:c>
      <x:c r="G19" t="str">
        <x:v>Normal</x:v>
      </x:c>
      <x:c r="H19" t="str">
        <x:v>Owen Reyes</x:v>
      </x:c>
      <x:c r="I19" t="str">
        <x:v>In Progress</x:v>
      </x:c>
      <x:c r="J19" t="str">
        <x:v>Follow up via channel</x:v>
      </x:c>
    </x:row>
    <x:row r="20">
      <x:c r="A20" t="str">
        <x:v>FU-0015</x:v>
      </x:c>
      <x:c r="B20" t="str">
        <x:v>BK-0015</x:v>
      </x:c>
      <x:c r="C20" t="str">
        <x:v>Morgan Rivera</x:v>
      </x:c>
      <x:c r="D20" t="str">
        <x:v>Early check-in</x:v>
      </x:c>
      <x:c r="E20" s="10" t="n">
        <x:v>46311</x:v>
      </x:c>
      <x:c r="F20" s="10" t="n">
        <x:v>46313</x:v>
      </x:c>
      <x:c r="G20" t="str">
        <x:v>Normal</x:v>
      </x:c>
      <x:c r="H20" t="str">
        <x:v>Maya Cruz</x:v>
      </x:c>
      <x:c r="I20" t="str">
        <x:v>Resolved</x:v>
      </x:c>
      <x:c r="J20" t="str">
        <x:v>Follow up via channel</x:v>
      </x:c>
    </x:row>
    <x:row r="21">
      <x:c r="A21" t="str">
        <x:v>FU-0016</x:v>
      </x:c>
      <x:c r="B21" t="str">
        <x:v>BK-0016</x:v>
      </x:c>
      <x:c r="C21" t="str">
        <x:v>Casey Clark</x:v>
      </x:c>
      <x:c r="D21" t="str">
        <x:v>Cleaning concern</x:v>
      </x:c>
      <x:c r="E21" s="10" t="n">
        <x:v>46312</x:v>
      </x:c>
      <x:c r="F21" s="10" t="n">
        <x:v>46314</x:v>
      </x:c>
      <x:c r="G21" t="str">
        <x:v>High</x:v>
      </x:c>
      <x:c r="H21" t="str">
        <x:v>Rina Lopez</x:v>
      </x:c>
      <x:c r="I21" t="str">
        <x:v>Open</x:v>
      </x:c>
      <x:c r="J21" t="str">
        <x:v>Await guest reply</x:v>
      </x:c>
    </x:row>
    <x:row r="22">
      <x:c r="A22" t="str">
        <x:v>FU-0017</x:v>
      </x:c>
      <x:c r="B22" t="str">
        <x:v>BK-0017</x:v>
      </x:c>
      <x:c r="C22" t="str">
        <x:v>Avery Santos</x:v>
      </x:c>
      <x:c r="D22" t="str">
        <x:v>Payment confirmation</x:v>
      </x:c>
      <x:c r="E22" s="10" t="n">
        <x:v>46313</x:v>
      </x:c>
      <x:c r="F22" s="10" t="n">
        <x:v>46315</x:v>
      </x:c>
      <x:c r="G22" t="str">
        <x:v>Normal</x:v>
      </x:c>
      <x:c r="H22" t="str">
        <x:v>Maya Cruz</x:v>
      </x:c>
      <x:c r="I22" t="str">
        <x:v>In Progress</x:v>
      </x:c>
      <x:c r="J22" t="str">
        <x:v>Follow up via channel</x:v>
      </x:c>
    </x:row>
    <x:row r="23">
      <x:c r="A23" t="str">
        <x:v>FU-0018</x:v>
      </x:c>
      <x:c r="B23" t="str">
        <x:v>BK-0018</x:v>
      </x:c>
      <x:c r="C23" t="str">
        <x:v>Riley Miller</x:v>
      </x:c>
      <x:c r="D23" t="str">
        <x:v>Check-out instructions</x:v>
      </x:c>
      <x:c r="E23" s="10" t="n">
        <x:v>46314</x:v>
      </x:c>
      <x:c r="F23" s="10" t="n">
        <x:v>46316</x:v>
      </x:c>
      <x:c r="G23" t="str">
        <x:v>Normal</x:v>
      </x:c>
      <x:c r="H23" t="str">
        <x:v>Rina Lopez</x:v>
      </x:c>
      <x:c r="I23" t="str">
        <x:v>Resolved</x:v>
      </x:c>
      <x:c r="J23" t="str">
        <x:v>Follow up via channel</x:v>
      </x:c>
    </x:row>
    <x:row r="24">
      <x:c r="A24" t="str">
        <x:v>FU-0019</x:v>
      </x:c>
      <x:c r="B24" t="str">
        <x:v>BK-0019</x:v>
      </x:c>
      <x:c r="C24" t="str">
        <x:v>Quinn Reyes</x:v>
      </x:c>
      <x:c r="D24" t="str">
        <x:v>Arrival instructions</x:v>
      </x:c>
      <x:c r="E24" s="10" t="n">
        <x:v>46315</x:v>
      </x:c>
      <x:c r="F24" s="10" t="n">
        <x:v>46317</x:v>
      </x:c>
      <x:c r="G24" t="str">
        <x:v>Normal</x:v>
      </x:c>
      <x:c r="H24" t="str">
        <x:v>Maya Cruz</x:v>
      </x:c>
      <x:c r="I24" t="str">
        <x:v>Open</x:v>
      </x:c>
      <x:c r="J24" t="str">
        <x:v>Await guest reply</x:v>
      </x:c>
    </x:row>
    <x:row r="25">
      <x:c r="A25" t="str">
        <x:v>FU-0020</x:v>
      </x:c>
      <x:c r="B25" t="str">
        <x:v>BK-0020</x:v>
      </x:c>
      <x:c r="C25" t="str">
        <x:v>Parker Morgan</x:v>
      </x:c>
      <x:c r="D25" t="str">
        <x:v>Quote confirmation</x:v>
      </x:c>
      <x:c r="E25" s="10" t="n">
        <x:v>46316</x:v>
      </x:c>
      <x:c r="F25" s="10" t="n">
        <x:v>46318</x:v>
      </x:c>
      <x:c r="G25" t="str">
        <x:v>Normal</x:v>
      </x:c>
      <x:c r="H25" t="str">
        <x:v>Owen Reyes</x:v>
      </x:c>
      <x:c r="I25" t="str">
        <x:v>In Progress</x:v>
      </x:c>
      <x:c r="J25" t="str">
        <x:v>Follow up via channel</x:v>
      </x:c>
    </x:row>
    <x:row r="26">
      <x:c r="A26" t="str">
        <x:v>FU-0021</x:v>
      </x:c>
      <x:c r="B26" t="str">
        <x:v>BK-0021</x:v>
      </x:c>
      <x:c r="C26" t="str">
        <x:v>Alex Lee</x:v>
      </x:c>
      <x:c r="D26" t="str">
        <x:v>Early check-in</x:v>
      </x:c>
      <x:c r="E26" s="10" t="n">
        <x:v>46317</x:v>
      </x:c>
      <x:c r="F26" s="10" t="n">
        <x:v>46319</x:v>
      </x:c>
      <x:c r="G26" t="str">
        <x:v>High</x:v>
      </x:c>
      <x:c r="H26" t="str">
        <x:v>Rina Lopez</x:v>
      </x:c>
      <x:c r="I26" t="str">
        <x:v>Resolved</x:v>
      </x:c>
      <x:c r="J26" t="str">
        <x:v>Follow up via channel</x:v>
      </x:c>
    </x:row>
    <x:row r="27">
      <x:c r="A27" t="str">
        <x:v>FU-0022</x:v>
      </x:c>
      <x:c r="B27" t="str">
        <x:v>BK-0022</x:v>
      </x:c>
      <x:c r="C27" t="str">
        <x:v>Jamie Walker</x:v>
      </x:c>
      <x:c r="D27" t="str">
        <x:v>Cleaning concern</x:v>
      </x:c>
      <x:c r="E27" s="10" t="n">
        <x:v>46318</x:v>
      </x:c>
      <x:c r="F27" s="10" t="n">
        <x:v>46320</x:v>
      </x:c>
      <x:c r="G27" t="str">
        <x:v>Normal</x:v>
      </x:c>
      <x:c r="H27" t="str">
        <x:v>Owen Reyes</x:v>
      </x:c>
      <x:c r="I27" t="str">
        <x:v>Open</x:v>
      </x:c>
      <x:c r="J27" t="str">
        <x:v>Await guest reply</x:v>
      </x:c>
    </x:row>
    <x:row r="28">
      <x:c r="A28" t="str">
        <x:v>FU-0023</x:v>
      </x:c>
      <x:c r="B28" t="str">
        <x:v>BK-0023</x:v>
      </x:c>
      <x:c r="C28" t="str">
        <x:v>Cameron Rivera</x:v>
      </x:c>
      <x:c r="D28" t="str">
        <x:v>Payment confirmation</x:v>
      </x:c>
      <x:c r="E28" s="10" t="n">
        <x:v>46319</x:v>
      </x:c>
      <x:c r="F28" s="10" t="n">
        <x:v>46321</x:v>
      </x:c>
      <x:c r="G28" t="str">
        <x:v>Normal</x:v>
      </x:c>
      <x:c r="H28" t="str">
        <x:v>Maya Cruz</x:v>
      </x:c>
      <x:c r="I28" t="str">
        <x:v>In Progress</x:v>
      </x:c>
      <x:c r="J28" t="str">
        <x:v>Follow up via channel</x:v>
      </x:c>
    </x:row>
    <x:row r="29">
      <x:c r="A29" t="str">
        <x:v>FU-0024</x:v>
      </x:c>
      <x:c r="B29" t="str">
        <x:v>BK-0024</x:v>
      </x:c>
      <x:c r="C29" t="str">
        <x:v>Drew Clark</x:v>
      </x:c>
      <x:c r="D29" t="str">
        <x:v>Check-out instructions</x:v>
      </x:c>
      <x:c r="E29" s="10" t="n">
        <x:v>46320</x:v>
      </x:c>
      <x:c r="F29" s="10" t="n">
        <x:v>46322</x:v>
      </x:c>
      <x:c r="G29" t="str">
        <x:v>Normal</x:v>
      </x:c>
      <x:c r="H29" t="str">
        <x:v>Rina Lopez</x:v>
      </x:c>
      <x:c r="I29" t="str">
        <x:v>Resolved</x:v>
      </x:c>
      <x:c r="J29" t="str">
        <x:v>Follow up via channel</x:v>
      </x:c>
    </x:row>
    <x:row r="30">
      <x:c r="A30" t="str">
        <x:v>FU-0025</x:v>
      </x:c>
      <x:c r="B30" t="str">
        <x:v>BK-0025</x:v>
      </x:c>
      <x:c r="C30" t="str">
        <x:v>Jordan Santos</x:v>
      </x:c>
      <x:c r="D30" t="str">
        <x:v>Arrival instructions</x:v>
      </x:c>
      <x:c r="E30" s="10" t="n">
        <x:v>46321</x:v>
      </x:c>
      <x:c r="F30" s="10" t="n">
        <x:v>46323</x:v>
      </x:c>
      <x:c r="G30" t="str">
        <x:v>Normal</x:v>
      </x:c>
      <x:c r="H30" t="str">
        <x:v>Maya Cruz</x:v>
      </x:c>
      <x:c r="I30" t="str">
        <x:v>Open</x:v>
      </x:c>
      <x:c r="J30" t="str">
        <x:v>Await guest reply</x:v>
      </x:c>
    </x:row>
    <x:row r="31">
      <x:c r="A31" t="str">
        <x:v>FU-0026</x:v>
      </x:c>
      <x:c r="B31" t="str">
        <x:v>BK-0026</x:v>
      </x:c>
      <x:c r="C31" t="str">
        <x:v>Taylor Miller</x:v>
      </x:c>
      <x:c r="D31" t="str">
        <x:v>Quote confirmation</x:v>
      </x:c>
      <x:c r="E31" s="10" t="n">
        <x:v>46322</x:v>
      </x:c>
      <x:c r="F31" s="10" t="n">
        <x:v>46324</x:v>
      </x:c>
      <x:c r="G31" t="str">
        <x:v>High</x:v>
      </x:c>
      <x:c r="H31" t="str">
        <x:v>Rina Lopez</x:v>
      </x:c>
      <x:c r="I31" t="str">
        <x:v>In Progress</x:v>
      </x:c>
      <x:c r="J31" t="str">
        <x:v>Follow up via channel</x:v>
      </x:c>
    </x:row>
    <x:row r="32">
      <x:c r="A32" t="str">
        <x:v>FU-0027</x:v>
      </x:c>
      <x:c r="B32" t="str">
        <x:v>BK-0027</x:v>
      </x:c>
      <x:c r="C32" t="str">
        <x:v>Morgan Reyes</x:v>
      </x:c>
      <x:c r="D32" t="str">
        <x:v>Early check-in</x:v>
      </x:c>
      <x:c r="E32" s="10" t="n">
        <x:v>46323</x:v>
      </x:c>
      <x:c r="F32" s="10" t="n">
        <x:v>46325</x:v>
      </x:c>
      <x:c r="G32" t="str">
        <x:v>Normal</x:v>
      </x:c>
      <x:c r="H32" t="str">
        <x:v>Maya Cruz</x:v>
      </x:c>
      <x:c r="I32" t="str">
        <x:v>Resolved</x:v>
      </x:c>
      <x:c r="J32" t="str">
        <x:v>Follow up via channel</x:v>
      </x:c>
    </x:row>
    <x:row r="33">
      <x:c r="A33" t="str">
        <x:v>FU-0028</x:v>
      </x:c>
      <x:c r="B33" t="str">
        <x:v>BK-0028</x:v>
      </x:c>
      <x:c r="C33" t="str">
        <x:v>Casey Morgan</x:v>
      </x:c>
      <x:c r="D33" t="str">
        <x:v>Cleaning concern</x:v>
      </x:c>
      <x:c r="E33" s="10" t="n">
        <x:v>46324</x:v>
      </x:c>
      <x:c r="F33" s="10" t="n">
        <x:v>46326</x:v>
      </x:c>
      <x:c r="G33" t="str">
        <x:v>Normal</x:v>
      </x:c>
      <x:c r="H33" t="str">
        <x:v>Owen Reyes</x:v>
      </x:c>
      <x:c r="I33" t="str">
        <x:v>Open</x:v>
      </x:c>
      <x:c r="J33" t="str">
        <x:v>Await guest reply</x:v>
      </x:c>
    </x:row>
    <x:row r="34">
      <x:c r="A34" t="str">
        <x:v>FU-0029</x:v>
      </x:c>
      <x:c r="B34" t="str">
        <x:v>BK-0029</x:v>
      </x:c>
      <x:c r="C34" t="str">
        <x:v>Avery Lee</x:v>
      </x:c>
      <x:c r="D34" t="str">
        <x:v>Payment confirmation</x:v>
      </x:c>
      <x:c r="E34" s="10" t="n">
        <x:v>46325</x:v>
      </x:c>
      <x:c r="F34" s="10" t="n">
        <x:v>46327</x:v>
      </x:c>
      <x:c r="G34" t="str">
        <x:v>Normal</x:v>
      </x:c>
      <x:c r="H34" t="str">
        <x:v>Rina Lopez</x:v>
      </x:c>
      <x:c r="I34" t="str">
        <x:v>In Progress</x:v>
      </x:c>
      <x:c r="J34" t="str">
        <x:v>Follow up via channel</x:v>
      </x:c>
    </x:row>
    <x:row r="35">
      <x:c r="A35" t="str">
        <x:v>FU-0030</x:v>
      </x:c>
      <x:c r="B35" t="str">
        <x:v>BK-0030</x:v>
      </x:c>
      <x:c r="C35" t="str">
        <x:v>Riley Walker</x:v>
      </x:c>
      <x:c r="D35" t="str">
        <x:v>Check-out instructions</x:v>
      </x:c>
      <x:c r="E35" s="10" t="n">
        <x:v>46326</x:v>
      </x:c>
      <x:c r="F35" s="10" t="n">
        <x:v>46328</x:v>
      </x:c>
      <x:c r="G35" t="str">
        <x:v>Normal</x:v>
      </x:c>
      <x:c r="H35" t="str">
        <x:v>Owen Reyes</x:v>
      </x:c>
      <x:c r="I35" t="str">
        <x:v>Resolved</x:v>
      </x:c>
      <x:c r="J35" t="str">
        <x:v>Follow up via channel</x:v>
      </x:c>
    </x:row>
    <x:row r="36">
      <x:c r="A36" t="str">
        <x:v>FU-0031</x:v>
      </x:c>
      <x:c r="B36" t="str">
        <x:v>BK-0031</x:v>
      </x:c>
      <x:c r="C36" t="str">
        <x:v>Quinn Rivera</x:v>
      </x:c>
      <x:c r="D36" t="str">
        <x:v>Arrival instructions</x:v>
      </x:c>
      <x:c r="E36" s="10" t="n">
        <x:v>46327</x:v>
      </x:c>
      <x:c r="F36" s="10" t="n">
        <x:v>46329</x:v>
      </x:c>
      <x:c r="G36" t="str">
        <x:v>High</x:v>
      </x:c>
      <x:c r="H36" t="str">
        <x:v>Maya Cruz</x:v>
      </x:c>
      <x:c r="I36" t="str">
        <x:v>Open</x:v>
      </x:c>
      <x:c r="J36" t="str">
        <x:v>Await guest reply</x:v>
      </x:c>
    </x:row>
    <x:row r="37">
      <x:c r="A37" t="str">
        <x:v>FU-0032</x:v>
      </x:c>
      <x:c r="B37" t="str">
        <x:v>BK-0032</x:v>
      </x:c>
      <x:c r="C37" t="str">
        <x:v>Parker Clark</x:v>
      </x:c>
      <x:c r="D37" t="str">
        <x:v>Quote confirmation</x:v>
      </x:c>
      <x:c r="E37" s="10" t="n">
        <x:v>46328</x:v>
      </x:c>
      <x:c r="F37" s="10" t="n">
        <x:v>46330</x:v>
      </x:c>
      <x:c r="G37" t="str">
        <x:v>Normal</x:v>
      </x:c>
      <x:c r="H37" t="str">
        <x:v>Rina Lopez</x:v>
      </x:c>
      <x:c r="I37" t="str">
        <x:v>In Progress</x:v>
      </x:c>
      <x:c r="J37" t="str">
        <x:v>Follow up via channel</x:v>
      </x:c>
    </x:row>
    <x:row r="38">
      <x:c r="A38" t="str">
        <x:v>FU-0033</x:v>
      </x:c>
      <x:c r="B38" t="str">
        <x:v>BK-0033</x:v>
      </x:c>
      <x:c r="C38" t="str">
        <x:v>Alex Santos</x:v>
      </x:c>
      <x:c r="D38" t="str">
        <x:v>Early check-in</x:v>
      </x:c>
      <x:c r="E38" s="10" t="n">
        <x:v>46329</x:v>
      </x:c>
      <x:c r="F38" s="10" t="n">
        <x:v>46331</x:v>
      </x:c>
      <x:c r="G38" t="str">
        <x:v>Normal</x:v>
      </x:c>
      <x:c r="H38" t="str">
        <x:v>Maya Cruz</x:v>
      </x:c>
      <x:c r="I38" t="str">
        <x:v>Resolved</x:v>
      </x:c>
      <x:c r="J38" t="str">
        <x:v>Follow up via channel</x:v>
      </x:c>
    </x:row>
    <x:row r="39">
      <x:c r="A39" t="str">
        <x:v>FU-0034</x:v>
      </x:c>
      <x:c r="B39" t="str">
        <x:v>BK-0034</x:v>
      </x:c>
      <x:c r="C39" t="str">
        <x:v>Jamie Miller</x:v>
      </x:c>
      <x:c r="D39" t="str">
        <x:v>Cleaning concern</x:v>
      </x:c>
      <x:c r="E39" s="10" t="n">
        <x:v>46330</x:v>
      </x:c>
      <x:c r="F39" s="10" t="n">
        <x:v>46332</x:v>
      </x:c>
      <x:c r="G39" t="str">
        <x:v>Normal</x:v>
      </x:c>
      <x:c r="H39" t="str">
        <x:v>Rina Lopez</x:v>
      </x:c>
      <x:c r="I39" t="str">
        <x:v>Open</x:v>
      </x:c>
      <x:c r="J39" t="str">
        <x:v>Await guest reply</x:v>
      </x:c>
    </x:row>
    <x:row r="40">
      <x:c r="A40" t="str">
        <x:v>FU-0035</x:v>
      </x:c>
      <x:c r="B40" t="str">
        <x:v>BK-0035</x:v>
      </x:c>
      <x:c r="C40" t="str">
        <x:v>Cameron Reyes</x:v>
      </x:c>
      <x:c r="D40" t="str">
        <x:v>Payment confirmation</x:v>
      </x:c>
      <x:c r="E40" s="10" t="n">
        <x:v>46331</x:v>
      </x:c>
      <x:c r="F40" s="10" t="n">
        <x:v>46333</x:v>
      </x:c>
      <x:c r="G40" t="str">
        <x:v>Normal</x:v>
      </x:c>
      <x:c r="H40" t="str">
        <x:v>Maya Cruz</x:v>
      </x:c>
      <x:c r="I40" t="str">
        <x:v>In Progress</x:v>
      </x:c>
      <x:c r="J40" t="str">
        <x:v>Follow up via channel</x:v>
      </x:c>
    </x:row>
    <x:row r="41">
      <x:c r="A41" t="str">
        <x:v>FU-0036</x:v>
      </x:c>
      <x:c r="B41" t="str">
        <x:v>BK-0036</x:v>
      </x:c>
      <x:c r="C41" t="str">
        <x:v>Drew Morgan</x:v>
      </x:c>
      <x:c r="D41" t="str">
        <x:v>Check-out instructions</x:v>
      </x:c>
      <x:c r="E41" s="10" t="n">
        <x:v>46332</x:v>
      </x:c>
      <x:c r="F41" s="10" t="n">
        <x:v>46334</x:v>
      </x:c>
      <x:c r="G41" t="str">
        <x:v>High</x:v>
      </x:c>
      <x:c r="H41" t="str">
        <x:v>Owen Reyes</x:v>
      </x:c>
      <x:c r="I41" t="str">
        <x:v>Resolved</x:v>
      </x:c>
      <x:c r="J41" t="str">
        <x:v>Follow up via channel</x:v>
      </x:c>
    </x:row>
  </x:sheetData>
  <x:mergeCells>
    <x:mergeCell ref="A1:J2"/>
  </x:mergeCells>
  <x:dataValidations count="1">
    <x:dataValidation type="list" sqref="I6:I150">
      <x:formula1>"Open,In Progress,Resolved,Escalated"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30" hidden="0" customWidth="1"/>
    <x:col min="3" max="3" width="16" hidden="0" customWidth="1"/>
    <x:col min="4" max="4" width="25" hidden="0" customWidth="1"/>
    <x:col min="5" max="5" width="18" hidden="0" customWidth="1"/>
  </x:cols>
  <x:sheetData>
    <x:row r="1" ht="24" customHeight="1">
      <x:c r="A1" s="3" t="str">
        <x:v>PROPERTY DIRECTORY</x:v>
      </x:c>
      <x:c r="B1" s="3"/>
      <x:c r="C1" s="3"/>
      <x:c r="D1" s="3"/>
      <x:c r="E1" s="3"/>
    </x:row>
    <x:row r="2" ht="24" customHeight="1">
      <x:c r="A2" s="3"/>
      <x:c r="B2" s="3"/>
      <x:c r="C2" s="3"/>
      <x:c r="D2" s="3"/>
      <x:c r="E2" s="3"/>
    </x:row>
    <x:row r="5" ht="26" customHeight="1">
      <x:c r="A5" s="7" t="str">
        <x:v>Property ID</x:v>
      </x:c>
      <x:c r="B5" s="7" t="str">
        <x:v>Listing</x:v>
      </x:c>
      <x:c r="C5" s="7" t="str">
        <x:v>Capacity</x:v>
      </x:c>
      <x:c r="D5" s="7" t="str">
        <x:v>Coordinator</x:v>
      </x:c>
      <x:c r="E5" s="7" t="str">
        <x:v>Status</x:v>
      </x:c>
    </x:row>
    <x:row r="6">
      <x:c r="A6" t="str">
        <x:v>PR-01</x:v>
      </x:c>
      <x:c r="B6" t="str">
        <x:v>Harbor View Studio</x:v>
      </x:c>
      <x:c r="C6" t="n">
        <x:v>2</x:v>
      </x:c>
      <x:c r="D6" t="str">
        <x:v>Maya Cruz</x:v>
      </x:c>
      <x:c r="E6" t="str">
        <x:v>Active</x:v>
      </x:c>
    </x:row>
    <x:row r="7">
      <x:c r="A7" t="str">
        <x:v>PR-02</x:v>
      </x:c>
      <x:c r="B7" t="str">
        <x:v>Palm Grove Suite</x:v>
      </x:c>
      <x:c r="C7" t="n">
        <x:v>4</x:v>
      </x:c>
      <x:c r="D7" t="str">
        <x:v>Rina Lopez</x:v>
      </x:c>
      <x:c r="E7" t="str">
        <x:v>Active</x:v>
      </x:c>
    </x:row>
    <x:row r="8">
      <x:c r="A8" t="str">
        <x:v>PR-03</x:v>
      </x:c>
      <x:c r="B8" t="str">
        <x:v>Seaside Loft</x:v>
      </x:c>
      <x:c r="C8" t="n">
        <x:v>3</x:v>
      </x:c>
      <x:c r="D8" t="str">
        <x:v>Maya Cruz</x:v>
      </x:c>
      <x:c r="E8" t="str">
        <x:v>Active</x:v>
      </x:c>
    </x:row>
    <x:row r="9">
      <x:c r="A9" t="str">
        <x:v>PR-04</x:v>
      </x:c>
      <x:c r="B9" t="str">
        <x:v>Garden Family Home</x:v>
      </x:c>
      <x:c r="C9" t="n">
        <x:v>6</x:v>
      </x:c>
      <x:c r="D9" t="str">
        <x:v>Owen Reyes</x:v>
      </x:c>
      <x:c r="E9" t="str">
        <x:v>Active</x:v>
      </x:c>
    </x:row>
    <x:row r="10">
      <x:c r="A10" t="str">
        <x:v>PR-05</x:v>
      </x:c>
      <x:c r="B10" t="str">
        <x:v>City Center Flat</x:v>
      </x:c>
      <x:c r="C10" t="n">
        <x:v>4</x:v>
      </x:c>
      <x:c r="D10" t="str">
        <x:v>Rina Lopez</x:v>
      </x:c>
      <x:c r="E10" t="str">
        <x:v>Active</x:v>
      </x:c>
    </x:row>
    <x:row r="11">
      <x:c r="A11" t="str">
        <x:v>PR-06</x:v>
      </x:c>
      <x:c r="B11" t="str">
        <x:v>Sunset Bay Villa</x:v>
      </x:c>
      <x:c r="C11" t="n">
        <x:v>8</x:v>
      </x:c>
      <x:c r="D11" t="str">
        <x:v>Owen Reyes</x:v>
      </x:c>
      <x:c r="E11" t="str">
        <x:v>Active</x:v>
      </x:c>
    </x:row>
    <x:row r="12">
      <x:c r="A12" t="str">
        <x:v>PR-07</x:v>
      </x:c>
      <x:c r="B12" t="str">
        <x:v>Marina Hideaway</x:v>
      </x:c>
      <x:c r="C12" t="n">
        <x:v>2</x:v>
      </x:c>
      <x:c r="D12" t="str">
        <x:v>Maya Cruz</x:v>
      </x:c>
      <x:c r="E12" t="str">
        <x:v>Active</x:v>
      </x:c>
    </x:row>
    <x:row r="13">
      <x:c r="A13" t="str">
        <x:v>PR-08</x:v>
      </x:c>
      <x:c r="B13" t="str">
        <x:v>Coastal Retreat</x:v>
      </x:c>
      <x:c r="C13" t="n">
        <x:v>6</x:v>
      </x:c>
      <x:c r="D13" t="str">
        <x:v>Rina Lopez</x:v>
      </x:c>
      <x:c r="E13" t="str">
        <x:v>Active</x:v>
      </x:c>
    </x:row>
  </x:sheetData>
  <x:mergeCells>
    <x:mergeCell ref="A1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105" hidden="0" customWidth="1"/>
  </x:cols>
  <x:sheetData>
    <x:row r="1" ht="24" customHeight="1">
      <x:c r="A1" s="3" t="str">
        <x:v>PORTFOLIO GUIDE &amp; OPERATING NOTES</x:v>
      </x:c>
      <x:c r="B1" s="3"/>
    </x:row>
    <x:row r="2" ht="24" customHeight="1">
      <x:c r="A2" s="3"/>
      <x:c r="B2" s="3"/>
    </x:row>
    <x:row r="5" ht="26" customHeight="1">
      <x:c r="A5" s="7" t="str">
        <x:v>Section</x:v>
      </x:c>
      <x:c r="B5" s="7" t="str">
        <x:v>Instructions</x:v>
      </x:c>
    </x:row>
    <x:row r="6">
      <x:c r="A6" s="22" t="str">
        <x:v>Purpose</x:v>
      </x:c>
      <x:c r="B6" t="str">
        <x:v>Demonstrates reservation tracking, cleaning coordination, guest communications and remote operations.</x:v>
      </x:c>
    </x:row>
    <x:row r="7">
      <x:c r="A7" s="22" t="str">
        <x:v>Data policy</x:v>
      </x:c>
      <x:c r="B7" t="str">
        <x:v>All properties, guests, reservations, rates, and operational records are fictional.</x:v>
      </x:c>
    </x:row>
    <x:row r="8">
      <x:c r="A8" s="22" t="str">
        <x:v>Bookings</x:v>
      </x:c>
      <x:c r="B8" t="str">
        <x:v>Edit booking dates, rates and statuses. Nights and gross value calculate automatically.</x:v>
      </x:c>
    </x:row>
    <x:row r="9">
      <x:c r="A9" s="22" t="str">
        <x:v>Turnovers</x:v>
      </x:c>
      <x:c r="B9" t="str">
        <x:v>Arrival dates reference the Booking Register; update cleaning and inspection statuses.</x:v>
      </x:c>
    </x:row>
    <x:row r="10">
      <x:c r="A10" s="22" t="str">
        <x:v>Guest requests</x:v>
      </x:c>
      <x:c r="B10" t="str">
        <x:v>Record communication tasks and follow-up statuses.</x:v>
      </x:c>
    </x:row>
    <x:row r="11">
      <x:c r="A11" s="22" t="str">
        <x:v>Overview</x:v>
      </x:c>
      <x:c r="B11" t="str">
        <x:v>Summary metrics calculate from the three operating registers.</x:v>
      </x:c>
    </x:row>
    <x:row r="12">
      <x:c r="A12" s="22" t="str">
        <x:v>Scope</x:v>
      </x:c>
      <x:c r="B12" t="str">
        <x:v>Portfolio demonstration only; no live integration with Airbnb, Booking.com or Expedia.</x:v>
      </x:c>
    </x:row>
    <x:row r="13">
      <x:c r="A13" s="22" t="str">
        <x:v>Privacy</x:v>
      </x:c>
      <x:c r="B13" t="str">
        <x:v>Do not use real guest or employer information in a publicly shared sample.</x:v>
      </x:c>
    </x:row>
  </x:sheetData>
  <x:mergeCells>
    <x:mergeCell ref="A1:B2"/>
  </x:mergeCells>
  <x:pageMargins left="0.7" right="0.7" top="0.75" bottom="0.75" header="0.3" footer="0.3"/>
</x:worksheet>
</file>