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eab5a0f1b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DASHBOARD" sheetId="1" r:id="R66760e41653c47e5"/>
    <x:sheet xmlns:r="http://schemas.openxmlformats.org/officeDocument/2006/relationships" name="TEAM SCORECARD" sheetId="2" r:id="R3b5a14aa24e64e2d"/>
    <x:sheet xmlns:r="http://schemas.openxmlformats.org/officeDocument/2006/relationships" name="AGENT WEEKLY DATA" sheetId="3" r:id="Rc227b4bc28d14549"/>
    <x:sheet xmlns:r="http://schemas.openxmlformats.org/officeDocument/2006/relationships" name="KPI TARGETS" sheetId="4" r:id="Rb204ac4f4cd44b3f"/>
    <x:sheet xmlns:r="http://schemas.openxmlformats.org/officeDocument/2006/relationships" name="START HERE" sheetId="5" r:id="Re75f0382e5da4c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i/>
      <x:sz val="11"/>
      <x:color rgb="FF526578"/>
      <x:name val="Carlito"/>
    </x:font>
    <x:font>
      <x:sz val="11"/>
      <x:color rgb="FF526578"/>
      <x:name val="Carlito"/>
    </x:font>
    <x:font>
      <x:b/>
      <x:sz val="21"/>
      <x:color rgb="FF14243A"/>
      <x:name val="Carlito"/>
    </x:font>
    <x:font>
      <x:b/>
      <x:sz val="11"/>
      <x:color rgb="FF1424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43A"/>
      </x:patternFill>
    </x:fill>
    <x:fill>
      <x:patternFill patternType="solid">
        <x:fgColor rgb="FFEDF6FC"/>
      </x:patternFill>
    </x:fill>
    <x:fill>
      <x:patternFill patternType="solid">
        <x:fgColor rgb="FFEAF3F7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200" fontId="5" fillId="4" borderId="0" xfId="0" applyNumberFormat="1" applyFont="1" applyFill="1" applyBorder="1"/>
    <x:xf numFmtId="200" fontId="5" fillId="4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380951f2247ad" /><Relationship Type="http://schemas.openxmlformats.org/officeDocument/2006/relationships/theme" Target="/xl/theme/theme1.xml" Id="Rd7c2da163e294fab" /><Relationship Type="http://schemas.openxmlformats.org/officeDocument/2006/relationships/sharedStrings" Target="/xl/sharedStrings.xml" Id="R4f4a7d5839c94a64" /><Relationship Type="http://schemas.openxmlformats.org/officeDocument/2006/relationships/worksheet" Target="/xl/worksheets/sheet1.xml" Id="R66760e41653c47e5" /><Relationship Type="http://schemas.openxmlformats.org/officeDocument/2006/relationships/worksheet" Target="/xl/worksheets/sheet2.xml" Id="R3b5a14aa24e64e2d" /><Relationship Type="http://schemas.openxmlformats.org/officeDocument/2006/relationships/worksheet" Target="/xl/worksheets/sheet3.xml" Id="Rc227b4bc28d14549" /><Relationship Type="http://schemas.openxmlformats.org/officeDocument/2006/relationships/worksheet" Target="/xl/worksheets/sheet4.xml" Id="Rb204ac4f4cd44b3f" /><Relationship Type="http://schemas.openxmlformats.org/officeDocument/2006/relationships/worksheet" Target="/xl/worksheets/sheet5.xml" Id="Re75f0382e5da4c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fc9f8817adc4746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CSAT</c:v>
          </c:tx>
          <c:cat>
            <c:strRef>
              <c:f>'EXECUTIVE DASHBOARD'!$A$16:$A$23</c:f>
              <c:strCache>
                <c:ptCount val="0"/>
              </c:strCache>
            </c:strRef>
          </c:cat>
          <c:val>
            <c:numRef>
              <c:f>'EXECUTIVE DASHBOARD'!$B$16:$B$23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Quality</c:v>
          </c:tx>
          <c:cat>
            <c:strRef>
              <c:f>'EXECUTIVE DASHBOARD'!$A$16:$A$23</c:f>
              <c:strCache>
                <c:ptCount val="0"/>
              </c:strCache>
            </c:strRef>
          </c:cat>
          <c:val>
            <c:numRef>
              <c:f>'EXECUTIVE DASHBOARD'!$C$16:$C$23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fc9f8817adc474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c3d663d7e84ce3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4" customHeight="1">
      <x:c r="A1" s="4" t="str">
        <x:v>OPERATIONS | PERFORMANCE COMMAND CENTER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23" t="str">
        <x:v>4-week reporting period  •  8 team leaders  •  124 agents  •  SIMULATED PORTFOLIO DATA</x:v>
      </x:c>
      <x:c r="B3" s="23"/>
      <x:c r="C3" s="23"/>
      <x:c r="D3" s="23"/>
      <x:c r="E3" s="23"/>
      <x:c r="F3" s="23"/>
      <x:c r="G3" s="23"/>
      <x:c r="H3" s="23"/>
      <x:c r="I3" s="23"/>
      <x:c r="J3" s="23"/>
      <x:c r="K3" s="23"/>
      <x:c r="L3" s="23"/>
    </x:row>
    <x:row r="5">
      <x:c r="A5" s="26" t="str">
        <x:v>Total agents</x:v>
      </x:c>
      <x:c r="B5" s="22"/>
      <x:c r="C5" s="22"/>
      <x:c r="D5" s="26" t="str">
        <x:v>CSAT</x:v>
      </x:c>
      <x:c r="E5" s="22"/>
      <x:c r="F5" s="22"/>
      <x:c r="G5" s="26" t="str">
        <x:v>Quality</x:v>
      </x:c>
      <x:c r="H5" s="22"/>
      <x:c r="I5" s="22"/>
      <x:c r="J5" s="26" t="str">
        <x:v>AHT (sec)</x:v>
      </x:c>
      <x:c r="K5" s="22"/>
      <x:c r="L5" s="22"/>
    </x:row>
    <x:row r="6">
      <x:c r="A6" s="28" t="n">
        <x:f>SUM('TEAM SCORECARD'!B6:B13)</x:f>
        <x:v>124</x:v>
      </x:c>
      <x:c r="B6" s="22"/>
      <x:c r="C6" s="22"/>
      <x:c r="D6" s="30" t="n">
        <x:f>IFERROR(SUM('AGENT WEEKLY DATA'!E6:E501)/SUM('AGENT WEEKLY DATA'!F6:F501),0)</x:f>
        <x:v>0.9006433748676602</x:v>
      </x:c>
      <x:c r="E6" s="22"/>
      <x:c r="F6" s="22"/>
      <x:c r="G6" s="30" t="n">
        <x:f>AVERAGE('AGENT WEEKLY DATA'!G6:G501)</x:f>
        <x:v>0.9211451612903235</x:v>
      </x:c>
      <x:c r="H6" s="22"/>
      <x:c r="I6" s="22"/>
      <x:c r="J6" s="28" t="n">
        <x:f>IFERROR(SUM('AGENT WEEKLY DATA'!H6:H501)/SUM('AGENT WEEKLY DATA'!D6:D501),0)</x:f>
        <x:v>503.6253178409347</x:v>
      </x:c>
      <x:c r="K6" s="22"/>
      <x:c r="L6" s="22"/>
    </x:row>
    <x:row r="7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22"/>
      <x:c r="L7" s="22"/>
    </x:row>
    <x:row r="9">
      <x:c r="A9" s="26" t="str">
        <x:v>Attendance</x:v>
      </x:c>
      <x:c r="B9" s="22"/>
      <x:c r="C9" s="22"/>
      <x:c r="D9" s="26" t="str">
        <x:v>Resolution</x:v>
      </x:c>
      <x:c r="E9" s="22"/>
      <x:c r="F9" s="22"/>
      <x:c r="G9" s="26" t="str">
        <x:v>High-priority agent-weeks</x:v>
      </x:c>
      <x:c r="H9" s="22"/>
      <x:c r="I9" s="22"/>
      <x:c r="J9" s="26" t="str">
        <x:v>Contacts handled</x:v>
      </x:c>
      <x:c r="K9" s="22"/>
      <x:c r="L9" s="22"/>
    </x:row>
    <x:row r="10">
      <x:c r="A10" s="30" t="n">
        <x:f>IFERROR(SUM('AGENT WEEKLY DATA'!J6:J501)/SUM('AGENT WEEKLY DATA'!I6:I501),0)</x:f>
        <x:v>0.9810483870967742</x:v>
      </x:c>
      <x:c r="B10" s="22"/>
      <x:c r="C10" s="22"/>
      <x:c r="D10" s="30" t="n">
        <x:f>IFERROR(SUM('AGENT WEEKLY DATA'!K6:K501)/SUM('AGENT WEEKLY DATA'!D6:D501),0)</x:f>
        <x:v>0.8857060092053172</x:v>
      </x:c>
      <x:c r="E10" s="22"/>
      <x:c r="F10" s="22"/>
      <x:c r="G10" s="28" t="n">
        <x:f>COUNTIF('AGENT WEEKLY DATA'!Q6:Q501,"HIGH")</x:f>
        <x:v>357</x:v>
      </x:c>
      <x:c r="H10" s="22"/>
      <x:c r="I10" s="22"/>
      <x:c r="J10" s="28" t="n">
        <x:f>SUM('AGENT WEEKLY DATA'!D6:D501)</x:f>
        <x:v>62138</x:v>
      </x:c>
      <x:c r="K10" s="22"/>
      <x:c r="L10" s="22"/>
    </x:row>
    <x:row r="11">
      <x:c r="A11" s="22"/>
      <x:c r="B11" s="22"/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</x:row>
    <x:row r="14">
      <x:c r="A14" s="8" t="str">
        <x:v>TEAM PERFORMANCE | CSAT &amp; QUALITY</x:v>
      </x:c>
      <x:c r="B14" s="8"/>
      <x:c r="C14" s="8"/>
      <x:c r="D14" s="8"/>
      <x:c r="E14" s="8"/>
      <x:c r="F14" s="8"/>
      <x:c r="G14" s="8"/>
      <x:c r="H14" s="8"/>
    </x:row>
    <x:row r="15" ht="30" customHeight="1">
      <x:c r="A15" s="10" t="str">
        <x:v>Team</x:v>
      </x:c>
      <x:c r="B15" s="10" t="str">
        <x:v>CSAT</x:v>
      </x:c>
      <x:c r="C15" s="10" t="str">
        <x:v>Quality</x:v>
      </x:c>
    </x:row>
    <x:row r="16">
      <x:c r="A16" t="str">
        <x:f>'TEAM SCORECARD'!A6</x:f>
        <x:v>TL 01</x:v>
      </x:c>
      <x:c r="B16" s="14" t="n">
        <x:f>'TEAM SCORECARD'!D6</x:f>
        <x:v>0.8972746331236897</x:v>
      </x:c>
      <x:c r="C16" s="14" t="n">
        <x:f>'TEAM SCORECARD'!E6</x:f>
        <x:v>0.9305499999999997</x:v>
      </x:c>
    </x:row>
    <x:row r="17">
      <x:c r="A17" t="str">
        <x:f>'TEAM SCORECARD'!A7</x:f>
        <x:v>TL 02</x:v>
      </x:c>
      <x:c r="B17" s="14" t="n">
        <x:f>'TEAM SCORECARD'!D7</x:f>
        <x:v>0.9035532994923858</x:v>
      </x:c>
      <x:c r="C17" s="14" t="n">
        <x:f>'TEAM SCORECARD'!E7</x:f>
        <x:v>0.9214999999999999</x:v>
      </x:c>
    </x:row>
    <x:row r="18">
      <x:c r="A18" t="str">
        <x:f>'TEAM SCORECARD'!A8</x:f>
        <x:v>TL 03</x:v>
      </x:c>
      <x:c r="B18" s="14" t="n">
        <x:f>'TEAM SCORECARD'!D8</x:f>
        <x:v>0.8998599439775911</x:v>
      </x:c>
      <x:c r="C18" s="14" t="n">
        <x:f>'TEAM SCORECARD'!E8</x:f>
        <x:v>0.9158214285714286</x:v>
      </x:c>
    </x:row>
    <x:row r="19">
      <x:c r="A19" t="str">
        <x:f>'TEAM SCORECARD'!A9</x:f>
        <x:v>TL 04</x:v>
      </x:c>
      <x:c r="B19" s="14" t="n">
        <x:f>'TEAM SCORECARD'!D9</x:f>
        <x:v>0.8969555035128806</x:v>
      </x:c>
      <x:c r="C19" s="14" t="n">
        <x:f>'TEAM SCORECARD'!E9</x:f>
        <x:v>0.9176805555555556</x:v>
      </x:c>
    </x:row>
    <x:row r="20">
      <x:c r="A20" t="str">
        <x:f>'TEAM SCORECARD'!A10</x:f>
        <x:v>TL 05</x:v>
      </x:c>
      <x:c r="B20" s="14" t="n">
        <x:f>'TEAM SCORECARD'!D10</x:f>
        <x:v>0.9035874439461884</x:v>
      </x:c>
      <x:c r="C20" s="14" t="n">
        <x:f>'TEAM SCORECARD'!E10</x:f>
        <x:v>0.9219230769230768</x:v>
      </x:c>
    </x:row>
    <x:row r="21">
      <x:c r="A21" t="str">
        <x:f>'TEAM SCORECARD'!A11</x:f>
        <x:v>TL 06</x:v>
      </x:c>
      <x:c r="B21" s="14" t="n">
        <x:f>'TEAM SCORECARD'!D11</x:f>
        <x:v>0.9072225484439225</x:v>
      </x:c>
      <x:c r="C21" s="14" t="n">
        <x:f>'TEAM SCORECARD'!E11</x:f>
        <x:v>0.9194264705882355</x:v>
      </x:c>
    </x:row>
    <x:row r="22">
      <x:c r="A22" t="str">
        <x:f>'TEAM SCORECARD'!A12</x:f>
        <x:v>TL 07</x:v>
      </x:c>
      <x:c r="B22" s="14" t="n">
        <x:f>'TEAM SCORECARD'!D12</x:f>
        <x:v>0.9045984900480439</x:v>
      </x:c>
      <x:c r="C22" s="14" t="n">
        <x:f>'TEAM SCORECARD'!E12</x:f>
        <x:v>0.9242666666666666</x:v>
      </x:c>
    </x:row>
    <x:row r="23">
      <x:c r="A23" t="str">
        <x:f>'TEAM SCORECARD'!A13</x:f>
        <x:v>TL 08</x:v>
      </x:c>
      <x:c r="B23" s="14" t="n">
        <x:f>'TEAM SCORECARD'!D13</x:f>
        <x:v>0.8925518925518926</x:v>
      </x:c>
      <x:c r="C23" s="14" t="n">
        <x:f>'TEAM SCORECARD'!E13</x:f>
        <x:v>0.9187968750000002</x:v>
      </x:c>
    </x:row>
    <x:row r="26">
      <x:c r="A26" s="8" t="str">
        <x:v>MANAGEMENT ACTIONS</x:v>
      </x:c>
      <x:c r="B26" s="8"/>
      <x:c r="C26" s="8"/>
      <x:c r="D26" s="8"/>
    </x:row>
    <x:row r="27">
      <x:c r="A27" t="str">
        <x:v>1. Review high-priority agent-weeks in AGENT WEEKLY DATA.</x:v>
      </x:c>
    </x:row>
    <x:row r="28">
      <x:c r="A28" t="str">
        <x:v>2. Compare team KPI results with editable KPI TARGETS.</x:v>
      </x:c>
    </x:row>
    <x:row r="29">
      <x:c r="A29" t="str">
        <x:v>3. Document coaching follow-ups in the Notes column.</x:v>
      </x:c>
    </x:row>
    <x:row r="30">
      <x:c r="A30" t="str">
        <x:v>4. Refresh weekly agent inputs to update scorecards.</x:v>
      </x:c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A9:C9"/>
    <x:mergeCell ref="A10:C11"/>
    <x:mergeCell ref="D9:F9"/>
    <x:mergeCell ref="D10:F11"/>
    <x:mergeCell ref="G9:I9"/>
    <x:mergeCell ref="G10:I11"/>
    <x:mergeCell ref="J9:L9"/>
    <x:mergeCell ref="J10:L11"/>
    <x:mergeCell ref="A14:H14"/>
    <x:mergeCell ref="A26:D26"/>
    <x:mergeCell ref="A27:D27"/>
    <x:mergeCell ref="A28:D28"/>
    <x:mergeCell ref="A29:D29"/>
    <x:mergeCell ref="A30:D30"/>
  </x:mergeCells>
  <x:pageMargins left="0.7" right="0.7" top="0.75" bottom="0.75" header="0.3" footer="0.3"/>
  <x:drawing xmlns:r="http://schemas.openxmlformats.org/officeDocument/2006/relationships" r:id="Rbdc3d663d7e84ce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4" customHeight="1">
      <x:c r="A1" s="4" t="str">
        <x:v>TEAM SCORECARD | FOUR-WEEK ROLLUP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5" ht="30" customHeight="1">
      <x:c r="A5" s="10" t="str">
        <x:v>Team Lead</x:v>
      </x:c>
      <x:c r="B5" s="10" t="str">
        <x:v>Agents</x:v>
      </x:c>
      <x:c r="C5" s="10" t="str">
        <x:v>Contacts</x:v>
      </x:c>
      <x:c r="D5" s="10" t="str">
        <x:v>CSAT</x:v>
      </x:c>
      <x:c r="E5" s="10" t="str">
        <x:v>Quality</x:v>
      </x:c>
      <x:c r="F5" s="10" t="str">
        <x:v>AHT (sec)</x:v>
      </x:c>
      <x:c r="G5" s="10" t="str">
        <x:v>Attendance</x:v>
      </x:c>
      <x:c r="H5" s="10" t="str">
        <x:v>Resolution</x:v>
      </x:c>
      <x:c r="I5" s="10" t="str">
        <x:v>High Priority</x:v>
      </x:c>
      <x:c r="J5" s="10" t="str">
        <x:v>Watch</x:v>
      </x:c>
      <x:c r="K5" s="10" t="str">
        <x:v>On Track</x:v>
      </x:c>
      <x:c r="L5" s="10" t="str">
        <x:v>KPI Status</x:v>
      </x:c>
    </x:row>
    <x:row r="6">
      <x:c r="A6" t="str">
        <x:v>TL 01</x:v>
      </x:c>
      <x:c r="B6" t="n">
        <x:f>COUNTIF('AGENT WEEKLY DATA'!$B$6:$B$501,A6)/4</x:f>
        <x:v>15</x:v>
      </x:c>
      <x:c r="C6" t="n">
        <x:f>SUMIF('AGENT WEEKLY DATA'!$B$6:$B$501,A6,'AGENT WEEKLY DATA'!$D$6:$D$501)</x:f>
        <x:v>7293</x:v>
      </x:c>
      <x:c r="D6" s="14" t="n">
        <x:f>IFERROR(SUMIF('AGENT WEEKLY DATA'!$B$6:$B$501,A6,'AGENT WEEKLY DATA'!$E$6:$E$501)/SUMIF('AGENT WEEKLY DATA'!$B$6:$B$501,A6,'AGENT WEEKLY DATA'!$F$6:$F$501),0)</x:f>
        <x:v>0.8972746331236897</x:v>
      </x:c>
      <x:c r="E6" s="14" t="n">
        <x:f>IFERROR(SUMIF('AGENT WEEKLY DATA'!$B$6:$B$501,A6,'AGENT WEEKLY DATA'!$G$6:$G$501)/COUNTIF('AGENT WEEKLY DATA'!$B$6:$B$501,A6),0)</x:f>
        <x:v>0.9305499999999997</x:v>
      </x:c>
      <x:c r="F6" t="n">
        <x:f>IFERROR(SUMIF('AGENT WEEKLY DATA'!$B$6:$B$501,A6,'AGENT WEEKLY DATA'!$H$6:$H$501)/C6,0)</x:f>
        <x:v>501.85616344439876</x:v>
      </x:c>
      <x:c r="G6" s="14" t="n">
        <x:f>IFERROR(SUMIF('AGENT WEEKLY DATA'!$B$6:$B$501,A6,'AGENT WEEKLY DATA'!$J$6:$J$501)/SUMIF('AGENT WEEKLY DATA'!$B$6:$B$501,A6,'AGENT WEEKLY DATA'!$I$6:$I$501),0)</x:f>
        <x:v>0.9866666666666667</x:v>
      </x:c>
      <x:c r="H6" s="14" t="n">
        <x:f>IFERROR(SUMIF('AGENT WEEKLY DATA'!$B$6:$B$501,A6,'AGENT WEEKLY DATA'!$K$6:$K$501)/C6,0)</x:f>
        <x:v>0.8831756478815302</x:v>
      </x:c>
      <x:c r="I6" t="n">
        <x:f>COUNTIFS('AGENT WEEKLY DATA'!$B$6:$B$501,A6,'AGENT WEEKLY DATA'!$Q$6:$Q$501,"HIGH")</x:f>
        <x:v>40</x:v>
      </x:c>
      <x:c r="J6" t="n">
        <x:f>COUNTIFS('AGENT WEEKLY DATA'!$B$6:$B$501,A6,'AGENT WEEKLY DATA'!$Q$6:$Q$501,"WATCH")</x:f>
        <x:v>17</x:v>
      </x:c>
      <x:c r="K6" t="n">
        <x:f>COUNTIFS('AGENT WEEKLY DATA'!$B$6:$B$501,A6,'AGENT WEEKLY DATA'!$Q$6:$Q$501,"ON TRACK")</x:f>
        <x:v>3</x:v>
      </x:c>
      <x:c r="L6" t="str">
        <x:f>IF(AND(D6&gt;='KPI TARGETS'!$B$6,E6&gt;='KPI TARGETS'!$B$7,F6&lt;='KPI TARGETS'!$B$8,G6&gt;='KPI TARGETS'!$B$9,H6&gt;='KPI TARGETS'!$B$10),"ON TARGET","ACTION NEEDED")</x:f>
        <x:v>ACTION NEEDED</x:v>
      </x:c>
    </x:row>
    <x:row r="7">
      <x:c r="A7" t="str">
        <x:v>TL 02</x:v>
      </x:c>
      <x:c r="B7" t="n">
        <x:f>COUNTIF('AGENT WEEKLY DATA'!$B$6:$B$501,A7)/4</x:f>
        <x:v>16</x:v>
      </x:c>
      <x:c r="C7" t="n">
        <x:f>SUMIF('AGENT WEEKLY DATA'!$B$6:$B$501,A7,'AGENT WEEKLY DATA'!$D$6:$D$501)</x:f>
        <x:v>8114</x:v>
      </x:c>
      <x:c r="D7" s="14" t="n">
        <x:f>IFERROR(SUMIF('AGENT WEEKLY DATA'!$B$6:$B$501,A7,'AGENT WEEKLY DATA'!$E$6:$E$501)/SUMIF('AGENT WEEKLY DATA'!$B$6:$B$501,A7,'AGENT WEEKLY DATA'!$F$6:$F$501),0)</x:f>
        <x:v>0.9035532994923858</x:v>
      </x:c>
      <x:c r="E7" s="14" t="n">
        <x:f>IFERROR(SUMIF('AGENT WEEKLY DATA'!$B$6:$B$501,A7,'AGENT WEEKLY DATA'!$G$6:$G$501)/COUNTIF('AGENT WEEKLY DATA'!$B$6:$B$501,A7),0)</x:f>
        <x:v>0.9214999999999999</x:v>
      </x:c>
      <x:c r="F7" t="n">
        <x:f>IFERROR(SUMIF('AGENT WEEKLY DATA'!$B$6:$B$501,A7,'AGENT WEEKLY DATA'!$H$6:$H$501)/C7,0)</x:f>
        <x:v>518.3979541533153</x:v>
      </x:c>
      <x:c r="G7" s="14" t="n">
        <x:f>IFERROR(SUMIF('AGENT WEEKLY DATA'!$B$6:$B$501,A7,'AGENT WEEKLY DATA'!$J$6:$J$501)/SUMIF('AGENT WEEKLY DATA'!$B$6:$B$501,A7,'AGENT WEEKLY DATA'!$I$6:$I$501),0)</x:f>
        <x:v>0.98125</x:v>
      </x:c>
      <x:c r="H7" s="14" t="n">
        <x:f>IFERROR(SUMIF('AGENT WEEKLY DATA'!$B$6:$B$501,A7,'AGENT WEEKLY DATA'!$K$6:$K$501)/C7,0)</x:f>
        <x:v>0.8772491989154547</x:v>
      </x:c>
      <x:c r="I7" t="n">
        <x:f>COUNTIFS('AGENT WEEKLY DATA'!$B$6:$B$501,A7,'AGENT WEEKLY DATA'!$Q$6:$Q$501,"HIGH")</x:f>
        <x:v>49</x:v>
      </x:c>
      <x:c r="J7" t="n">
        <x:f>COUNTIFS('AGENT WEEKLY DATA'!$B$6:$B$501,A7,'AGENT WEEKLY DATA'!$Q$6:$Q$501,"WATCH")</x:f>
        <x:v>13</x:v>
      </x:c>
      <x:c r="K7" t="n">
        <x:f>COUNTIFS('AGENT WEEKLY DATA'!$B$6:$B$501,A7,'AGENT WEEKLY DATA'!$Q$6:$Q$501,"ON TRACK")</x:f>
        <x:v>2</x:v>
      </x:c>
      <x:c r="L7" t="str">
        <x:f>IF(AND(D7&gt;='KPI TARGETS'!$B$6,E7&gt;='KPI TARGETS'!$B$7,F7&lt;='KPI TARGETS'!$B$8,G7&gt;='KPI TARGETS'!$B$9,H7&gt;='KPI TARGETS'!$B$10),"ON TARGET","ACTION NEEDED")</x:f>
        <x:v>ACTION NEEDED</x:v>
      </x:c>
    </x:row>
    <x:row r="8">
      <x:c r="A8" t="str">
        <x:v>TL 03</x:v>
      </x:c>
      <x:c r="B8" t="n">
        <x:f>COUNTIF('AGENT WEEKLY DATA'!$B$6:$B$501,A8)/4</x:f>
        <x:v>14</x:v>
      </x:c>
      <x:c r="C8" t="n">
        <x:f>SUMIF('AGENT WEEKLY DATA'!$B$6:$B$501,A8,'AGENT WEEKLY DATA'!$D$6:$D$501)</x:f>
        <x:v>6929</x:v>
      </x:c>
      <x:c r="D8" s="14" t="n">
        <x:f>IFERROR(SUMIF('AGENT WEEKLY DATA'!$B$6:$B$501,A8,'AGENT WEEKLY DATA'!$E$6:$E$501)/SUMIF('AGENT WEEKLY DATA'!$B$6:$B$501,A8,'AGENT WEEKLY DATA'!$F$6:$F$501),0)</x:f>
        <x:v>0.8998599439775911</x:v>
      </x:c>
      <x:c r="E8" s="14" t="n">
        <x:f>IFERROR(SUMIF('AGENT WEEKLY DATA'!$B$6:$B$501,A8,'AGENT WEEKLY DATA'!$G$6:$G$501)/COUNTIF('AGENT WEEKLY DATA'!$B$6:$B$501,A8),0)</x:f>
        <x:v>0.9158214285714286</x:v>
      </x:c>
      <x:c r="F8" t="n">
        <x:f>IFERROR(SUMIF('AGENT WEEKLY DATA'!$B$6:$B$501,A8,'AGENT WEEKLY DATA'!$H$6:$H$501)/C8,0)</x:f>
        <x:v>504.6907201616395</x:v>
      </x:c>
      <x:c r="G8" s="14" t="n">
        <x:f>IFERROR(SUMIF('AGENT WEEKLY DATA'!$B$6:$B$501,A8,'AGENT WEEKLY DATA'!$J$6:$J$501)/SUMIF('AGENT WEEKLY DATA'!$B$6:$B$501,A8,'AGENT WEEKLY DATA'!$I$6:$I$501),0)</x:f>
        <x:v>0.9714285714285714</x:v>
      </x:c>
      <x:c r="H8" s="14" t="n">
        <x:f>IFERROR(SUMIF('AGENT WEEKLY DATA'!$B$6:$B$501,A8,'AGENT WEEKLY DATA'!$K$6:$K$501)/C8,0)</x:f>
        <x:v>0.8823784095829124</x:v>
      </x:c>
      <x:c r="I8" t="n">
        <x:f>COUNTIFS('AGENT WEEKLY DATA'!$B$6:$B$501,A8,'AGENT WEEKLY DATA'!$Q$6:$Q$501,"HIGH")</x:f>
        <x:v>43</x:v>
      </x:c>
      <x:c r="J8" t="n">
        <x:f>COUNTIFS('AGENT WEEKLY DATA'!$B$6:$B$501,A8,'AGENT WEEKLY DATA'!$Q$6:$Q$501,"WATCH")</x:f>
        <x:v>10</x:v>
      </x:c>
      <x:c r="K8" t="n">
        <x:f>COUNTIFS('AGENT WEEKLY DATA'!$B$6:$B$501,A8,'AGENT WEEKLY DATA'!$Q$6:$Q$501,"ON TRACK")</x:f>
        <x:v>3</x:v>
      </x:c>
      <x:c r="L8" t="str">
        <x:f>IF(AND(D8&gt;='KPI TARGETS'!$B$6,E8&gt;='KPI TARGETS'!$B$7,F8&lt;='KPI TARGETS'!$B$8,G8&gt;='KPI TARGETS'!$B$9,H8&gt;='KPI TARGETS'!$B$10),"ON TARGET","ACTION NEEDED")</x:f>
        <x:v>ACTION NEEDED</x:v>
      </x:c>
    </x:row>
    <x:row r="9">
      <x:c r="A9" t="str">
        <x:v>TL 04</x:v>
      </x:c>
      <x:c r="B9" t="n">
        <x:f>COUNTIF('AGENT WEEKLY DATA'!$B$6:$B$501,A9)/4</x:f>
        <x:v>18</x:v>
      </x:c>
      <x:c r="C9" t="n">
        <x:f>SUMIF('AGENT WEEKLY DATA'!$B$6:$B$501,A9,'AGENT WEEKLY DATA'!$D$6:$D$501)</x:f>
        <x:v>9003</x:v>
      </x:c>
      <x:c r="D9" s="14" t="n">
        <x:f>IFERROR(SUMIF('AGENT WEEKLY DATA'!$B$6:$B$501,A9,'AGENT WEEKLY DATA'!$E$6:$E$501)/SUMIF('AGENT WEEKLY DATA'!$B$6:$B$501,A9,'AGENT WEEKLY DATA'!$F$6:$F$501),0)</x:f>
        <x:v>0.8969555035128806</x:v>
      </x:c>
      <x:c r="E9" s="14" t="n">
        <x:f>IFERROR(SUMIF('AGENT WEEKLY DATA'!$B$6:$B$501,A9,'AGENT WEEKLY DATA'!$G$6:$G$501)/COUNTIF('AGENT WEEKLY DATA'!$B$6:$B$501,A9),0)</x:f>
        <x:v>0.9176805555555556</x:v>
      </x:c>
      <x:c r="F9" t="n">
        <x:f>IFERROR(SUMIF('AGENT WEEKLY DATA'!$B$6:$B$501,A9,'AGENT WEEKLY DATA'!$H$6:$H$501)/C9,0)</x:f>
        <x:v>510.5931356214595</x:v>
      </x:c>
      <x:c r="G9" s="14" t="n">
        <x:f>IFERROR(SUMIF('AGENT WEEKLY DATA'!$B$6:$B$501,A9,'AGENT WEEKLY DATA'!$J$6:$J$501)/SUMIF('AGENT WEEKLY DATA'!$B$6:$B$501,A9,'AGENT WEEKLY DATA'!$I$6:$I$501),0)</x:f>
        <x:v>0.975</x:v>
      </x:c>
      <x:c r="H9" s="14" t="n">
        <x:f>IFERROR(SUMIF('AGENT WEEKLY DATA'!$B$6:$B$501,A9,'AGENT WEEKLY DATA'!$K$6:$K$501)/C9,0)</x:f>
        <x:v>0.8897034321892703</x:v>
      </x:c>
      <x:c r="I9" t="n">
        <x:f>COUNTIFS('AGENT WEEKLY DATA'!$B$6:$B$501,A9,'AGENT WEEKLY DATA'!$Q$6:$Q$501,"HIGH")</x:f>
        <x:v>57</x:v>
      </x:c>
      <x:c r="J9" t="n">
        <x:f>COUNTIFS('AGENT WEEKLY DATA'!$B$6:$B$501,A9,'AGENT WEEKLY DATA'!$Q$6:$Q$501,"WATCH")</x:f>
        <x:v>11</x:v>
      </x:c>
      <x:c r="K9" t="n">
        <x:f>COUNTIFS('AGENT WEEKLY DATA'!$B$6:$B$501,A9,'AGENT WEEKLY DATA'!$Q$6:$Q$501,"ON TRACK")</x:f>
        <x:v>4</x:v>
      </x:c>
      <x:c r="L9" t="str">
        <x:f>IF(AND(D9&gt;='KPI TARGETS'!$B$6,E9&gt;='KPI TARGETS'!$B$7,F9&lt;='KPI TARGETS'!$B$8,G9&gt;='KPI TARGETS'!$B$9,H9&gt;='KPI TARGETS'!$B$10),"ON TARGET","ACTION NEEDED")</x:f>
        <x:v>ACTION NEEDED</x:v>
      </x:c>
    </x:row>
    <x:row r="10">
      <x:c r="A10" t="str">
        <x:v>TL 05</x:v>
      </x:c>
      <x:c r="B10" t="n">
        <x:f>COUNTIF('AGENT WEEKLY DATA'!$B$6:$B$501,A10)/4</x:f>
        <x:v>13</x:v>
      </x:c>
      <x:c r="C10" t="n">
        <x:f>SUMIF('AGENT WEEKLY DATA'!$B$6:$B$501,A10,'AGENT WEEKLY DATA'!$D$6:$D$501)</x:f>
        <x:v>6540</x:v>
      </x:c>
      <x:c r="D10" s="14" t="n">
        <x:f>IFERROR(SUMIF('AGENT WEEKLY DATA'!$B$6:$B$501,A10,'AGENT WEEKLY DATA'!$E$6:$E$501)/SUMIF('AGENT WEEKLY DATA'!$B$6:$B$501,A10,'AGENT WEEKLY DATA'!$F$6:$F$501),0)</x:f>
        <x:v>0.9035874439461884</x:v>
      </x:c>
      <x:c r="E10" s="14" t="n">
        <x:f>IFERROR(SUMIF('AGENT WEEKLY DATA'!$B$6:$B$501,A10,'AGENT WEEKLY DATA'!$G$6:$G$501)/COUNTIF('AGENT WEEKLY DATA'!$B$6:$B$501,A10),0)</x:f>
        <x:v>0.9219230769230768</x:v>
      </x:c>
      <x:c r="F10" t="n">
        <x:f>IFERROR(SUMIF('AGENT WEEKLY DATA'!$B$6:$B$501,A10,'AGENT WEEKLY DATA'!$H$6:$H$501)/C10,0)</x:f>
        <x:v>491.7862385321101</x:v>
      </x:c>
      <x:c r="G10" s="14" t="n">
        <x:f>IFERROR(SUMIF('AGENT WEEKLY DATA'!$B$6:$B$501,A10,'AGENT WEEKLY DATA'!$J$6:$J$501)/SUMIF('AGENT WEEKLY DATA'!$B$6:$B$501,A10,'AGENT WEEKLY DATA'!$I$6:$I$501),0)</x:f>
        <x:v>0.9846153846153847</x:v>
      </x:c>
      <x:c r="H10" s="14" t="n">
        <x:f>IFERROR(SUMIF('AGENT WEEKLY DATA'!$B$6:$B$501,A10,'AGENT WEEKLY DATA'!$K$6:$K$501)/C10,0)</x:f>
        <x:v>0.8831804281345565</x:v>
      </x:c>
      <x:c r="I10" t="n">
        <x:f>COUNTIFS('AGENT WEEKLY DATA'!$B$6:$B$501,A10,'AGENT WEEKLY DATA'!$Q$6:$Q$501,"HIGH")</x:f>
        <x:v>34</x:v>
      </x:c>
      <x:c r="J10" t="n">
        <x:f>COUNTIFS('AGENT WEEKLY DATA'!$B$6:$B$501,A10,'AGENT WEEKLY DATA'!$Q$6:$Q$501,"WATCH")</x:f>
        <x:v>12</x:v>
      </x:c>
      <x:c r="K10" t="n">
        <x:f>COUNTIFS('AGENT WEEKLY DATA'!$B$6:$B$501,A10,'AGENT WEEKLY DATA'!$Q$6:$Q$501,"ON TRACK")</x:f>
        <x:v>6</x:v>
      </x:c>
      <x:c r="L10" t="str">
        <x:f>IF(AND(D10&gt;='KPI TARGETS'!$B$6,E10&gt;='KPI TARGETS'!$B$7,F10&lt;='KPI TARGETS'!$B$8,G10&gt;='KPI TARGETS'!$B$9,H10&gt;='KPI TARGETS'!$B$10),"ON TARGET","ACTION NEEDED")</x:f>
        <x:v>ACTION NEEDED</x:v>
      </x:c>
    </x:row>
    <x:row r="11">
      <x:c r="A11" t="str">
        <x:v>TL 06</x:v>
      </x:c>
      <x:c r="B11" t="n">
        <x:f>COUNTIF('AGENT WEEKLY DATA'!$B$6:$B$501,A11)/4</x:f>
        <x:v>17</x:v>
      </x:c>
      <x:c r="C11" t="n">
        <x:f>SUMIF('AGENT WEEKLY DATA'!$B$6:$B$501,A11,'AGENT WEEKLY DATA'!$D$6:$D$501)</x:f>
        <x:v>8639</x:v>
      </x:c>
      <x:c r="D11" s="14" t="n">
        <x:f>IFERROR(SUMIF('AGENT WEEKLY DATA'!$B$6:$B$501,A11,'AGENT WEEKLY DATA'!$E$6:$E$501)/SUMIF('AGENT WEEKLY DATA'!$B$6:$B$501,A11,'AGENT WEEKLY DATA'!$F$6:$F$501),0)</x:f>
        <x:v>0.9072225484439225</x:v>
      </x:c>
      <x:c r="E11" s="14" t="n">
        <x:f>IFERROR(SUMIF('AGENT WEEKLY DATA'!$B$6:$B$501,A11,'AGENT WEEKLY DATA'!$G$6:$G$501)/COUNTIF('AGENT WEEKLY DATA'!$B$6:$B$501,A11),0)</x:f>
        <x:v>0.9194264705882355</x:v>
      </x:c>
      <x:c r="F11" t="n">
        <x:f>IFERROR(SUMIF('AGENT WEEKLY DATA'!$B$6:$B$501,A11,'AGENT WEEKLY DATA'!$H$6:$H$501)/C11,0)</x:f>
        <x:v>507.02847551799977</x:v>
      </x:c>
      <x:c r="G11" s="14" t="n">
        <x:f>IFERROR(SUMIF('AGENT WEEKLY DATA'!$B$6:$B$501,A11,'AGENT WEEKLY DATA'!$J$6:$J$501)/SUMIF('AGENT WEEKLY DATA'!$B$6:$B$501,A11,'AGENT WEEKLY DATA'!$I$6:$I$501),0)</x:f>
        <x:v>0.9852941176470589</x:v>
      </x:c>
      <x:c r="H11" s="14" t="n">
        <x:f>IFERROR(SUMIF('AGENT WEEKLY DATA'!$B$6:$B$501,A11,'AGENT WEEKLY DATA'!$K$6:$K$501)/C11,0)</x:f>
        <x:v>0.8847088783424008</x:v>
      </x:c>
      <x:c r="I11" t="n">
        <x:f>COUNTIFS('AGENT WEEKLY DATA'!$B$6:$B$501,A11,'AGENT WEEKLY DATA'!$Q$6:$Q$501,"HIGH")</x:f>
        <x:v>50</x:v>
      </x:c>
      <x:c r="J11" t="n">
        <x:f>COUNTIFS('AGENT WEEKLY DATA'!$B$6:$B$501,A11,'AGENT WEEKLY DATA'!$Q$6:$Q$501,"WATCH")</x:f>
        <x:v>15</x:v>
      </x:c>
      <x:c r="K11" t="n">
        <x:f>COUNTIFS('AGENT WEEKLY DATA'!$B$6:$B$501,A11,'AGENT WEEKLY DATA'!$Q$6:$Q$501,"ON TRACK")</x:f>
        <x:v>3</x:v>
      </x:c>
      <x:c r="L11" t="str">
        <x:f>IF(AND(D11&gt;='KPI TARGETS'!$B$6,E11&gt;='KPI TARGETS'!$B$7,F11&lt;='KPI TARGETS'!$B$8,G11&gt;='KPI TARGETS'!$B$9,H11&gt;='KPI TARGETS'!$B$10),"ON TARGET","ACTION NEEDED")</x:f>
        <x:v>ACTION NEEDED</x:v>
      </x:c>
    </x:row>
    <x:row r="12">
      <x:c r="A12" t="str">
        <x:v>TL 07</x:v>
      </x:c>
      <x:c r="B12" t="n">
        <x:f>COUNTIF('AGENT WEEKLY DATA'!$B$6:$B$501,A12)/4</x:f>
        <x:v>15</x:v>
      </x:c>
      <x:c r="C12" t="n">
        <x:f>SUMIF('AGENT WEEKLY DATA'!$B$6:$B$501,A12,'AGENT WEEKLY DATA'!$D$6:$D$501)</x:f>
        <x:v>7304</x:v>
      </x:c>
      <x:c r="D12" s="14" t="n">
        <x:f>IFERROR(SUMIF('AGENT WEEKLY DATA'!$B$6:$B$501,A12,'AGENT WEEKLY DATA'!$E$6:$E$501)/SUMIF('AGENT WEEKLY DATA'!$B$6:$B$501,A12,'AGENT WEEKLY DATA'!$F$6:$F$501),0)</x:f>
        <x:v>0.9045984900480439</x:v>
      </x:c>
      <x:c r="E12" s="14" t="n">
        <x:f>IFERROR(SUMIF('AGENT WEEKLY DATA'!$B$6:$B$501,A12,'AGENT WEEKLY DATA'!$G$6:$G$501)/COUNTIF('AGENT WEEKLY DATA'!$B$6:$B$501,A12),0)</x:f>
        <x:v>0.9242666666666666</x:v>
      </x:c>
      <x:c r="F12" t="n">
        <x:f>IFERROR(SUMIF('AGENT WEEKLY DATA'!$B$6:$B$501,A12,'AGENT WEEKLY DATA'!$H$6:$H$501)/C12,0)</x:f>
        <x:v>502.41251369112814</x:v>
      </x:c>
      <x:c r="G12" s="14" t="n">
        <x:f>IFERROR(SUMIF('AGENT WEEKLY DATA'!$B$6:$B$501,A12,'AGENT WEEKLY DATA'!$J$6:$J$501)/SUMIF('AGENT WEEKLY DATA'!$B$6:$B$501,A12,'AGENT WEEKLY DATA'!$I$6:$I$501),0)</x:f>
        <x:v>0.98</x:v>
      </x:c>
      <x:c r="H12" s="14" t="n">
        <x:f>IFERROR(SUMIF('AGENT WEEKLY DATA'!$B$6:$B$501,A12,'AGENT WEEKLY DATA'!$K$6:$K$501)/C12,0)</x:f>
        <x:v>0.8869112814895947</x:v>
      </x:c>
      <x:c r="I12" t="n">
        <x:f>COUNTIFS('AGENT WEEKLY DATA'!$B$6:$B$501,A12,'AGENT WEEKLY DATA'!$Q$6:$Q$501,"HIGH")</x:f>
        <x:v>41</x:v>
      </x:c>
      <x:c r="J12" t="n">
        <x:f>COUNTIFS('AGENT WEEKLY DATA'!$B$6:$B$501,A12,'AGENT WEEKLY DATA'!$Q$6:$Q$501,"WATCH")</x:f>
        <x:v>17</x:v>
      </x:c>
      <x:c r="K12" t="n">
        <x:f>COUNTIFS('AGENT WEEKLY DATA'!$B$6:$B$501,A12,'AGENT WEEKLY DATA'!$Q$6:$Q$501,"ON TRACK")</x:f>
        <x:v>2</x:v>
      </x:c>
      <x:c r="L12" t="str">
        <x:f>IF(AND(D12&gt;='KPI TARGETS'!$B$6,E12&gt;='KPI TARGETS'!$B$7,F12&lt;='KPI TARGETS'!$B$8,G12&gt;='KPI TARGETS'!$B$9,H12&gt;='KPI TARGETS'!$B$10),"ON TARGET","ACTION NEEDED")</x:f>
        <x:v>ACTION NEEDED</x:v>
      </x:c>
    </x:row>
    <x:row r="13">
      <x:c r="A13" t="str">
        <x:v>TL 08</x:v>
      </x:c>
      <x:c r="B13" t="n">
        <x:f>COUNTIF('AGENT WEEKLY DATA'!$B$6:$B$501,A13)/4</x:f>
        <x:v>16</x:v>
      </x:c>
      <x:c r="C13" t="n">
        <x:f>SUMIF('AGENT WEEKLY DATA'!$B$6:$B$501,A13,'AGENT WEEKLY DATA'!$D$6:$D$501)</x:f>
        <x:v>8316</x:v>
      </x:c>
      <x:c r="D13" s="14" t="n">
        <x:f>IFERROR(SUMIF('AGENT WEEKLY DATA'!$B$6:$B$501,A13,'AGENT WEEKLY DATA'!$E$6:$E$501)/SUMIF('AGENT WEEKLY DATA'!$B$6:$B$501,A13,'AGENT WEEKLY DATA'!$F$6:$F$501),0)</x:f>
        <x:v>0.8925518925518926</x:v>
      </x:c>
      <x:c r="E13" s="14" t="n">
        <x:f>IFERROR(SUMIF('AGENT WEEKLY DATA'!$B$6:$B$501,A13,'AGENT WEEKLY DATA'!$G$6:$G$501)/COUNTIF('AGENT WEEKLY DATA'!$B$6:$B$501,A13),0)</x:f>
        <x:v>0.9187968750000002</x:v>
      </x:c>
      <x:c r="F13" t="n">
        <x:f>IFERROR(SUMIF('AGENT WEEKLY DATA'!$B$6:$B$501,A13,'AGENT WEEKLY DATA'!$H$6:$H$501)/C13,0)</x:f>
        <x:v>489.17243867243866</x:v>
      </x:c>
      <x:c r="G13" s="14" t="n">
        <x:f>IFERROR(SUMIF('AGENT WEEKLY DATA'!$B$6:$B$501,A13,'AGENT WEEKLY DATA'!$J$6:$J$501)/SUMIF('AGENT WEEKLY DATA'!$B$6:$B$501,A13,'AGENT WEEKLY DATA'!$I$6:$I$501),0)</x:f>
        <x:v>0.984375</x:v>
      </x:c>
      <x:c r="H13" s="14" t="n">
        <x:f>IFERROR(SUMIF('AGENT WEEKLY DATA'!$B$6:$B$501,A13,'AGENT WEEKLY DATA'!$K$6:$K$501)/C13,0)</x:f>
        <x:v>0.8965848965848966</x:v>
      </x:c>
      <x:c r="I13" t="n">
        <x:f>COUNTIFS('AGENT WEEKLY DATA'!$B$6:$B$501,A13,'AGENT WEEKLY DATA'!$Q$6:$Q$501,"HIGH")</x:f>
        <x:v>43</x:v>
      </x:c>
      <x:c r="J13" t="n">
        <x:f>COUNTIFS('AGENT WEEKLY DATA'!$B$6:$B$501,A13,'AGENT WEEKLY DATA'!$Q$6:$Q$501,"WATCH")</x:f>
        <x:v>17</x:v>
      </x:c>
      <x:c r="K13" t="n">
        <x:f>COUNTIFS('AGENT WEEKLY DATA'!$B$6:$B$501,A13,'AGENT WEEKLY DATA'!$Q$6:$Q$501,"ON TRACK")</x:f>
        <x:v>4</x:v>
      </x:c>
      <x:c r="L13" t="str">
        <x:f>IF(AND(D13&gt;='KPI TARGETS'!$B$6,E13&gt;='KPI TARGETS'!$B$7,F13&lt;='KPI TARGETS'!$B$8,G13&gt;='KPI TARGETS'!$B$9,H13&gt;='KPI TARGETS'!$B$10),"ON TARGET","ACTION NEEDED")</x:f>
        <x:v>ACTION NEEDED</x:v>
      </x:c>
    </x:row>
  </x:sheetData>
  <x:mergeCells>
    <x:mergeCell ref="A1:L2"/>
  </x:mergeCells>
  <x:conditionalFormatting sqref="D6:E13">
    <x:cfRule type="colorScale" priority="1">
      <x:colorScale>
        <x:cfvo type="min"/>
        <x:cfvo type="percentile" val="50"/>
        <x:cfvo type="max"/>
        <x:color rgb="FFFCE8E6"/>
        <x:color rgb="FFFFF2C7"/>
        <x:color rgb="FFDDF5E8"/>
      </x:colorScale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16" hidden="0" customWidth="1"/>
    <x:col min="4" max="4" width="14" hidden="0" customWidth="1"/>
    <x:col min="5" max="5" width="18" hidden="0" customWidth="1"/>
    <x:col min="6" max="6" width="16" hidden="0" customWidth="1"/>
    <x:col min="7" max="7" width="13" hidden="0" customWidth="1"/>
    <x:col min="8" max="8" width="18" hidden="0" customWidth="1"/>
    <x:col min="9" max="9" width="18" hidden="0" customWidth="1"/>
    <x:col min="10" max="10" width="16" hidden="0" customWidth="1"/>
    <x:col min="11" max="11" width="19" hidden="0" customWidth="1"/>
    <x:col min="12" max="12" width="12" hidden="0" customWidth="1"/>
    <x:col min="13" max="13" width="15" hidden="0" customWidth="1"/>
    <x:col min="14" max="14" width="15" hidden="0" customWidth="1"/>
    <x:col min="15" max="15" width="14" hidden="0" customWidth="1"/>
    <x:col min="16" max="16" width="15" hidden="0" customWidth="1"/>
    <x:col min="17" max="17" width="20" hidden="0" customWidth="1"/>
    <x:col min="18" max="18" width="26" hidden="0" customWidth="1"/>
  </x:cols>
  <x:sheetData>
    <x:row r="1" ht="24" customHeight="1">
      <x:c r="A1" s="4" t="str">
        <x:v>WEEKLY AGENT PERFORMANCE | EDIT BLUE INPUT COLUMNS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</x:row>
    <x:row r="5" ht="30" customHeight="1">
      <x:c r="A5" s="10" t="str">
        <x:v>Week</x:v>
      </x:c>
      <x:c r="B5" s="10" t="str">
        <x:v>Team Lead</x:v>
      </x:c>
      <x:c r="C5" s="10" t="str">
        <x:v>Agent ID</x:v>
      </x:c>
      <x:c r="D5" s="10" t="str">
        <x:v>Handled</x:v>
      </x:c>
      <x:c r="E5" s="10" t="str">
        <x:v>Satisfied Surveys</x:v>
      </x:c>
      <x:c r="F5" s="10" t="str">
        <x:v>Total Surveys</x:v>
      </x:c>
      <x:c r="G5" s="10" t="str">
        <x:v>QA Score</x:v>
      </x:c>
      <x:c r="H5" s="10" t="str">
        <x:v>Handle Seconds</x:v>
      </x:c>
      <x:c r="I5" s="10" t="str">
        <x:v>Scheduled Shifts</x:v>
      </x:c>
      <x:c r="J5" s="10" t="str">
        <x:v>Present Shifts</x:v>
      </x:c>
      <x:c r="K5" s="10" t="str">
        <x:v>Resolved Contacts</x:v>
      </x:c>
      <x:c r="L5" s="10" t="str">
        <x:v>CSAT</x:v>
      </x:c>
      <x:c r="M5" s="10" t="str">
        <x:v>AHT (sec)</x:v>
      </x:c>
      <x:c r="N5" s="10" t="str">
        <x:v>Attendance</x:v>
      </x:c>
      <x:c r="O5" s="10" t="str">
        <x:v>Resolution</x:v>
      </x:c>
      <x:c r="P5" s="10" t="str">
        <x:v>KPI Misses</x:v>
      </x:c>
      <x:c r="Q5" s="10" t="str">
        <x:v>Coaching Priority</x:v>
      </x:c>
      <x:c r="R5" s="10" t="str">
        <x:v>Notes</x:v>
      </x:c>
    </x:row>
    <x:row r="6">
      <x:c r="A6" t="str">
        <x:v>W1</x:v>
      </x:c>
      <x:c r="B6" t="str">
        <x:v>TL 01</x:v>
      </x:c>
      <x:c r="C6" t="str">
        <x:v>T01-A01</x:v>
      </x:c>
      <x:c r="D6" s="18" t="n">
        <x:v>99</x:v>
      </x:c>
      <x:c r="E6" s="18" t="n">
        <x:v>17</x:v>
      </x:c>
      <x:c r="F6" s="18" t="n">
        <x:v>19</x:v>
      </x:c>
      <x:c r="G6" s="19" t="n">
        <x:v>0.95</x:v>
      </x:c>
      <x:c r="H6" s="18" t="n">
        <x:v>44748</x:v>
      </x:c>
      <x:c r="I6" s="18" t="n">
        <x:v>5</x:v>
      </x:c>
      <x:c r="J6" s="18" t="n">
        <x:v>5</x:v>
      </x:c>
      <x:c r="K6" s="18" t="n">
        <x:v>87</x:v>
      </x:c>
      <x:c r="L6" s="14" t="n">
        <x:f>IFERROR(E6/F6,0)</x:f>
        <x:v>0.8947368421052632</x:v>
      </x:c>
      <x:c r="M6" s="16" t="n">
        <x:f>IFERROR(H6/D6,0)</x:f>
        <x:v>452</x:v>
      </x:c>
      <x:c r="N6" s="14" t="n">
        <x:f>IFERROR(J6/I6,0)</x:f>
        <x:v>1</x:v>
      </x:c>
      <x:c r="O6" s="14" t="n">
        <x:f>IFERROR(K6/D6,0)</x:f>
        <x:v>0.8787878787878788</x:v>
      </x:c>
      <x:c r="P6" t="n">
        <x:f>IF(L6&lt;'KPI TARGETS'!$B$6,1,0)+IF(G6&lt;'KPI TARGETS'!$B$7,1,0)+IF(M6&gt;'KPI TARGETS'!$B$8,1,0)+IF(N6&lt;'KPI TARGETS'!$B$9,1,0)+IF(O6&lt;'KPI TARGETS'!$B$10,1,0)</x:f>
        <x:v>2</x:v>
      </x:c>
      <x:c r="Q6" t="str">
        <x:f>IF(P6&gt;='KPI TARGETS'!$B$11,"HIGH",IF(P6=1,"WATCH","ON TRACK"))</x:f>
        <x:v>HIGH</x:v>
      </x:c>
      <x:c r="R6" s="18" t="str"/>
    </x:row>
    <x:row r="7">
      <x:c r="A7" t="str">
        <x:v>W1</x:v>
      </x:c>
      <x:c r="B7" t="str">
        <x:v>TL 01</x:v>
      </x:c>
      <x:c r="C7" t="str">
        <x:v>T01-A02</x:v>
      </x:c>
      <x:c r="D7" s="18" t="n">
        <x:v>138</x:v>
      </x:c>
      <x:c r="E7" s="18" t="n">
        <x:v>18</x:v>
      </x:c>
      <x:c r="F7" s="18" t="n">
        <x:v>21</x:v>
      </x:c>
      <x:c r="G7" s="19" t="n">
        <x:v>0.905</x:v>
      </x:c>
      <x:c r="H7" s="18" t="n">
        <x:v>84180</x:v>
      </x:c>
      <x:c r="I7" s="18" t="n">
        <x:v>5</x:v>
      </x:c>
      <x:c r="J7" s="18" t="n">
        <x:v>5</x:v>
      </x:c>
      <x:c r="K7" s="18" t="n">
        <x:v>125</x:v>
      </x:c>
      <x:c r="L7" s="14" t="n">
        <x:f>IFERROR(E7/F7,0)</x:f>
        <x:v>0.8571428571428571</x:v>
      </x:c>
      <x:c r="M7" s="16" t="n">
        <x:f>IFERROR(H7/D7,0)</x:f>
        <x:v>610</x:v>
      </x:c>
      <x:c r="N7" s="14" t="n">
        <x:f>IFERROR(J7/I7,0)</x:f>
        <x:v>1</x:v>
      </x:c>
      <x:c r="O7" s="14" t="n">
        <x:f>IFERROR(K7/D7,0)</x:f>
        <x:v>0.9057971014492754</x:v>
      </x:c>
      <x:c r="P7" t="n">
        <x:f>IF(L7&lt;'KPI TARGETS'!$B$6,1,0)+IF(G7&lt;'KPI TARGETS'!$B$7,1,0)+IF(M7&gt;'KPI TARGETS'!$B$8,1,0)+IF(N7&lt;'KPI TARGETS'!$B$9,1,0)+IF(O7&lt;'KPI TARGETS'!$B$10,1,0)</x:f>
        <x:v>3</x:v>
      </x:c>
      <x:c r="Q7" t="str">
        <x:f>IF(P7&gt;='KPI TARGETS'!$B$11,"HIGH",IF(P7=1,"WATCH","ON TRACK"))</x:f>
        <x:v>HIGH</x:v>
      </x:c>
      <x:c r="R7" s="18" t="str"/>
    </x:row>
    <x:row r="8">
      <x:c r="A8" t="str">
        <x:v>W1</x:v>
      </x:c>
      <x:c r="B8" t="str">
        <x:v>TL 01</x:v>
      </x:c>
      <x:c r="C8" t="str">
        <x:v>T01-A03</x:v>
      </x:c>
      <x:c r="D8" s="18" t="n">
        <x:v>110</x:v>
      </x:c>
      <x:c r="E8" s="18" t="n">
        <x:v>13</x:v>
      </x:c>
      <x:c r="F8" s="18" t="n">
        <x:v>15</x:v>
      </x:c>
      <x:c r="G8" s="19" t="n">
        <x:v>0.86</x:v>
      </x:c>
      <x:c r="H8" s="18" t="n">
        <x:v>55220</x:v>
      </x:c>
      <x:c r="I8" s="18" t="n">
        <x:v>5</x:v>
      </x:c>
      <x:c r="J8" s="18" t="n">
        <x:v>5</x:v>
      </x:c>
      <x:c r="K8" s="18" t="n">
        <x:v>94</x:v>
      </x:c>
      <x:c r="L8" s="14" t="n">
        <x:f>IFERROR(E8/F8,0)</x:f>
        <x:v>0.8666666666666667</x:v>
      </x:c>
      <x:c r="M8" s="16" t="n">
        <x:f>IFERROR(H8/D8,0)</x:f>
        <x:v>502</x:v>
      </x:c>
      <x:c r="N8" s="14" t="n">
        <x:f>IFERROR(J8/I8,0)</x:f>
        <x:v>1</x:v>
      </x:c>
      <x:c r="O8" s="14" t="n">
        <x:f>IFERROR(K8/D8,0)</x:f>
        <x:v>0.8545454545454545</x:v>
      </x:c>
      <x:c r="P8" t="n">
        <x:f>IF(L8&lt;'KPI TARGETS'!$B$6,1,0)+IF(G8&lt;'KPI TARGETS'!$B$7,1,0)+IF(M8&gt;'KPI TARGETS'!$B$8,1,0)+IF(N8&lt;'KPI TARGETS'!$B$9,1,0)+IF(O8&lt;'KPI TARGETS'!$B$10,1,0)</x:f>
        <x:v>3</x:v>
      </x:c>
      <x:c r="Q8" t="str">
        <x:f>IF(P8&gt;='KPI TARGETS'!$B$11,"HIGH",IF(P8=1,"WATCH","ON TRACK"))</x:f>
        <x:v>HIGH</x:v>
      </x:c>
      <x:c r="R8" s="18" t="str"/>
    </x:row>
    <x:row r="9">
      <x:c r="A9" t="str">
        <x:v>W1</x:v>
      </x:c>
      <x:c r="B9" t="str">
        <x:v>TL 01</x:v>
      </x:c>
      <x:c r="C9" t="str">
        <x:v>T01-A04</x:v>
      </x:c>
      <x:c r="D9" s="18" t="n">
        <x:v>101</x:v>
      </x:c>
      <x:c r="E9" s="18" t="n">
        <x:v>19</x:v>
      </x:c>
      <x:c r="F9" s="18" t="n">
        <x:v>20</x:v>
      </x:c>
      <x:c r="G9" s="19" t="n">
        <x:v>0.921</x:v>
      </x:c>
      <x:c r="H9" s="18" t="n">
        <x:v>57671</x:v>
      </x:c>
      <x:c r="I9" s="18" t="n">
        <x:v>5</x:v>
      </x:c>
      <x:c r="J9" s="18" t="n">
        <x:v>5</x:v>
      </x:c>
      <x:c r="K9" s="18" t="n">
        <x:v>94</x:v>
      </x:c>
      <x:c r="L9" s="14" t="n">
        <x:f>IFERROR(E9/F9,0)</x:f>
        <x:v>0.95</x:v>
      </x:c>
      <x:c r="M9" s="16" t="n">
        <x:f>IFERROR(H9/D9,0)</x:f>
        <x:v>571</x:v>
      </x:c>
      <x:c r="N9" s="14" t="n">
        <x:f>IFERROR(J9/I9,0)</x:f>
        <x:v>1</x:v>
      </x:c>
      <x:c r="O9" s="14" t="n">
        <x:f>IFERROR(K9/D9,0)</x:f>
        <x:v>0.9306930693069307</x:v>
      </x:c>
      <x:c r="P9" t="n">
        <x:f>IF(L9&lt;'KPI TARGETS'!$B$6,1,0)+IF(G9&lt;'KPI TARGETS'!$B$7,1,0)+IF(M9&gt;'KPI TARGETS'!$B$8,1,0)+IF(N9&lt;'KPI TARGETS'!$B$9,1,0)+IF(O9&lt;'KPI TARGETS'!$B$10,1,0)</x:f>
        <x:v>2</x:v>
      </x:c>
      <x:c r="Q9" t="str">
        <x:f>IF(P9&gt;='KPI TARGETS'!$B$11,"HIGH",IF(P9=1,"WATCH","ON TRACK"))</x:f>
        <x:v>HIGH</x:v>
      </x:c>
      <x:c r="R9" s="18" t="str"/>
    </x:row>
    <x:row r="10">
      <x:c r="A10" t="str">
        <x:v>W1</x:v>
      </x:c>
      <x:c r="B10" t="str">
        <x:v>TL 01</x:v>
      </x:c>
      <x:c r="C10" t="str">
        <x:v>T01-A05</x:v>
      </x:c>
      <x:c r="D10" s="18" t="n">
        <x:v>163</x:v>
      </x:c>
      <x:c r="E10" s="18" t="n">
        <x:v>21</x:v>
      </x:c>
      <x:c r="F10" s="18" t="n">
        <x:v>22</x:v>
      </x:c>
      <x:c r="G10" s="19" t="n">
        <x:v>0.913</x:v>
      </x:c>
      <x:c r="H10" s="18" t="n">
        <x:v>72698</x:v>
      </x:c>
      <x:c r="I10" s="18" t="n">
        <x:v>5</x:v>
      </x:c>
      <x:c r="J10" s="18" t="n">
        <x:v>4</x:v>
      </x:c>
      <x:c r="K10" s="18" t="n">
        <x:v>152</x:v>
      </x:c>
      <x:c r="L10" s="14" t="n">
        <x:f>IFERROR(E10/F10,0)</x:f>
        <x:v>0.9545454545454546</x:v>
      </x:c>
      <x:c r="M10" s="16" t="n">
        <x:f>IFERROR(H10/D10,0)</x:f>
        <x:v>446</x:v>
      </x:c>
      <x:c r="N10" s="14" t="n">
        <x:f>IFERROR(J10/I10,0)</x:f>
        <x:v>0.8</x:v>
      </x:c>
      <x:c r="O10" s="14" t="n">
        <x:f>IFERROR(K10/D10,0)</x:f>
        <x:v>0.9325153374233128</x:v>
      </x:c>
      <x:c r="P10" t="n">
        <x:f>IF(L10&lt;'KPI TARGETS'!$B$6,1,0)+IF(G10&lt;'KPI TARGETS'!$B$7,1,0)+IF(M10&gt;'KPI TARGETS'!$B$8,1,0)+IF(N10&lt;'KPI TARGETS'!$B$9,1,0)+IF(O10&lt;'KPI TARGETS'!$B$10,1,0)</x:f>
        <x:v>2</x:v>
      </x:c>
      <x:c r="Q10" t="str">
        <x:f>IF(P10&gt;='KPI TARGETS'!$B$11,"HIGH",IF(P10=1,"WATCH","ON TRACK"))</x:f>
        <x:v>HIGH</x:v>
      </x:c>
      <x:c r="R10" s="18" t="str"/>
    </x:row>
    <x:row r="11">
      <x:c r="A11" t="str">
        <x:v>W1</x:v>
      </x:c>
      <x:c r="B11" t="str">
        <x:v>TL 01</x:v>
      </x:c>
      <x:c r="C11" t="str">
        <x:v>T01-A06</x:v>
      </x:c>
      <x:c r="D11" s="18" t="n">
        <x:v>118</x:v>
      </x:c>
      <x:c r="E11" s="18" t="n">
        <x:v>15</x:v>
      </x:c>
      <x:c r="F11" s="18" t="n">
        <x:v>17</x:v>
      </x:c>
      <x:c r="G11" s="19" t="n">
        <x:v>0.977</x:v>
      </x:c>
      <x:c r="H11" s="18" t="n">
        <x:v>54988</x:v>
      </x:c>
      <x:c r="I11" s="18" t="n">
        <x:v>5</x:v>
      </x:c>
      <x:c r="J11" s="18" t="n">
        <x:v>5</x:v>
      </x:c>
      <x:c r="K11" s="18" t="n">
        <x:v>106</x:v>
      </x:c>
      <x:c r="L11" s="14" t="n">
        <x:f>IFERROR(E11/F11,0)</x:f>
        <x:v>0.8823529411764706</x:v>
      </x:c>
      <x:c r="M11" s="16" t="n">
        <x:f>IFERROR(H11/D11,0)</x:f>
        <x:v>466</x:v>
      </x:c>
      <x:c r="N11" s="14" t="n">
        <x:f>IFERROR(J11/I11,0)</x:f>
        <x:v>1</x:v>
      </x:c>
      <x:c r="O11" s="14" t="n">
        <x:f>IFERROR(K11/D11,0)</x:f>
        <x:v>0.8983050847457628</x:v>
      </x:c>
      <x:c r="P11" t="n">
        <x:f>IF(L11&lt;'KPI TARGETS'!$B$6,1,0)+IF(G11&lt;'KPI TARGETS'!$B$7,1,0)+IF(M11&gt;'KPI TARGETS'!$B$8,1,0)+IF(N11&lt;'KPI TARGETS'!$B$9,1,0)+IF(O11&lt;'KPI TARGETS'!$B$10,1,0)</x:f>
        <x:v>1</x:v>
      </x:c>
      <x:c r="Q11" t="str">
        <x:f>IF(P11&gt;='KPI TARGETS'!$B$11,"HIGH",IF(P11=1,"WATCH","ON TRACK"))</x:f>
        <x:v>WATCH</x:v>
      </x:c>
      <x:c r="R11" s="18" t="str"/>
    </x:row>
    <x:row r="12">
      <x:c r="A12" t="str">
        <x:v>W1</x:v>
      </x:c>
      <x:c r="B12" t="str">
        <x:v>TL 01</x:v>
      </x:c>
      <x:c r="C12" t="str">
        <x:v>T01-A07</x:v>
      </x:c>
      <x:c r="D12" s="18" t="n">
        <x:v>106</x:v>
      </x:c>
      <x:c r="E12" s="18" t="n">
        <x:v>18</x:v>
      </x:c>
      <x:c r="F12" s="18" t="n">
        <x:v>21</x:v>
      </x:c>
      <x:c r="G12" s="19" t="n">
        <x:v>0.855</x:v>
      </x:c>
      <x:c r="H12" s="18" t="n">
        <x:v>62540</x:v>
      </x:c>
      <x:c r="I12" s="18" t="n">
        <x:v>5</x:v>
      </x:c>
      <x:c r="J12" s="18" t="n">
        <x:v>5</x:v>
      </x:c>
      <x:c r="K12" s="18" t="n">
        <x:v>94</x:v>
      </x:c>
      <x:c r="L12" s="14" t="n">
        <x:f>IFERROR(E12/F12,0)</x:f>
        <x:v>0.8571428571428571</x:v>
      </x:c>
      <x:c r="M12" s="16" t="n">
        <x:f>IFERROR(H12/D12,0)</x:f>
        <x:v>590</x:v>
      </x:c>
      <x:c r="N12" s="14" t="n">
        <x:f>IFERROR(J12/I12,0)</x:f>
        <x:v>1</x:v>
      </x:c>
      <x:c r="O12" s="14" t="n">
        <x:f>IFERROR(K12/D12,0)</x:f>
        <x:v>0.8867924528301887</x:v>
      </x:c>
      <x:c r="P12" t="n">
        <x:f>IF(L12&lt;'KPI TARGETS'!$B$6,1,0)+IF(G12&lt;'KPI TARGETS'!$B$7,1,0)+IF(M12&gt;'KPI TARGETS'!$B$8,1,0)+IF(N12&lt;'KPI TARGETS'!$B$9,1,0)+IF(O12&lt;'KPI TARGETS'!$B$10,1,0)</x:f>
        <x:v>3</x:v>
      </x:c>
      <x:c r="Q12" t="str">
        <x:f>IF(P12&gt;='KPI TARGETS'!$B$11,"HIGH",IF(P12=1,"WATCH","ON TRACK"))</x:f>
        <x:v>HIGH</x:v>
      </x:c>
      <x:c r="R12" s="18" t="str"/>
    </x:row>
    <x:row r="13">
      <x:c r="A13" t="str">
        <x:v>W1</x:v>
      </x:c>
      <x:c r="B13" t="str">
        <x:v>TL 01</x:v>
      </x:c>
      <x:c r="C13" t="str">
        <x:v>T01-A08</x:v>
      </x:c>
      <x:c r="D13" s="18" t="n">
        <x:v>105</x:v>
      </x:c>
      <x:c r="E13" s="18" t="n">
        <x:v>26</x:v>
      </x:c>
      <x:c r="F13" s="18" t="n">
        <x:v>27</x:v>
      </x:c>
      <x:c r="G13" s="19" t="n">
        <x:v>0.967</x:v>
      </x:c>
      <x:c r="H13" s="18" t="n">
        <x:v>51765</x:v>
      </x:c>
      <x:c r="I13" s="18" t="n">
        <x:v>5</x:v>
      </x:c>
      <x:c r="J13" s="18" t="n">
        <x:v>5</x:v>
      </x:c>
      <x:c r="K13" s="18" t="n">
        <x:v>96</x:v>
      </x:c>
      <x:c r="L13" s="14" t="n">
        <x:f>IFERROR(E13/F13,0)</x:f>
        <x:v>0.9629629629629629</x:v>
      </x:c>
      <x:c r="M13" s="16" t="n">
        <x:f>IFERROR(H13/D13,0)</x:f>
        <x:v>493</x:v>
      </x:c>
      <x:c r="N13" s="14" t="n">
        <x:f>IFERROR(J13/I13,0)</x:f>
        <x:v>1</x:v>
      </x:c>
      <x:c r="O13" s="14" t="n">
        <x:f>IFERROR(K13/D13,0)</x:f>
        <x:v>0.9142857142857143</x:v>
      </x:c>
      <x:c r="P13" t="n">
        <x:f>IF(L13&lt;'KPI TARGETS'!$B$6,1,0)+IF(G13&lt;'KPI TARGETS'!$B$7,1,0)+IF(M13&gt;'KPI TARGETS'!$B$8,1,0)+IF(N13&lt;'KPI TARGETS'!$B$9,1,0)+IF(O13&lt;'KPI TARGETS'!$B$10,1,0)</x:f>
        <x:v>0</x:v>
      </x:c>
      <x:c r="Q13" t="str">
        <x:f>IF(P13&gt;='KPI TARGETS'!$B$11,"HIGH",IF(P13=1,"WATCH","ON TRACK"))</x:f>
        <x:v>ON TRACK</x:v>
      </x:c>
      <x:c r="R13" s="18" t="str"/>
    </x:row>
    <x:row r="14">
      <x:c r="A14" t="str">
        <x:v>W1</x:v>
      </x:c>
      <x:c r="B14" t="str">
        <x:v>TL 01</x:v>
      </x:c>
      <x:c r="C14" t="str">
        <x:v>T01-A09</x:v>
      </x:c>
      <x:c r="D14" s="18" t="n">
        <x:v>107</x:v>
      </x:c>
      <x:c r="E14" s="18" t="n">
        <x:v>18</x:v>
      </x:c>
      <x:c r="F14" s="18" t="n">
        <x:v>22</x:v>
      </x:c>
      <x:c r="G14" s="19" t="n">
        <x:v>0.957</x:v>
      </x:c>
      <x:c r="H14" s="18" t="n">
        <x:v>47401</x:v>
      </x:c>
      <x:c r="I14" s="18" t="n">
        <x:v>5</x:v>
      </x:c>
      <x:c r="J14" s="18" t="n">
        <x:v>5</x:v>
      </x:c>
      <x:c r="K14" s="18" t="n">
        <x:v>95</x:v>
      </x:c>
      <x:c r="L14" s="14" t="n">
        <x:f>IFERROR(E14/F14,0)</x:f>
        <x:v>0.8181818181818182</x:v>
      </x:c>
      <x:c r="M14" s="16" t="n">
        <x:f>IFERROR(H14/D14,0)</x:f>
        <x:v>443</x:v>
      </x:c>
      <x:c r="N14" s="14" t="n">
        <x:f>IFERROR(J14/I14,0)</x:f>
        <x:v>1</x:v>
      </x:c>
      <x:c r="O14" s="14" t="n">
        <x:f>IFERROR(K14/D14,0)</x:f>
        <x:v>0.8878504672897196</x:v>
      </x:c>
      <x:c r="P14" t="n">
        <x:f>IF(L14&lt;'KPI TARGETS'!$B$6,1,0)+IF(G14&lt;'KPI TARGETS'!$B$7,1,0)+IF(M14&gt;'KPI TARGETS'!$B$8,1,0)+IF(N14&lt;'KPI TARGETS'!$B$9,1,0)+IF(O14&lt;'KPI TARGETS'!$B$10,1,0)</x:f>
        <x:v>1</x:v>
      </x:c>
      <x:c r="Q14" t="str">
        <x:f>IF(P14&gt;='KPI TARGETS'!$B$11,"HIGH",IF(P14=1,"WATCH","ON TRACK"))</x:f>
        <x:v>WATCH</x:v>
      </x:c>
      <x:c r="R14" s="18" t="str"/>
    </x:row>
    <x:row r="15">
      <x:c r="A15" t="str">
        <x:v>W1</x:v>
      </x:c>
      <x:c r="B15" t="str">
        <x:v>TL 01</x:v>
      </x:c>
      <x:c r="C15" t="str">
        <x:v>T01-A10</x:v>
      </x:c>
      <x:c r="D15" s="18" t="n">
        <x:v>88</x:v>
      </x:c>
      <x:c r="E15" s="18" t="n">
        <x:v>18</x:v>
      </x:c>
      <x:c r="F15" s="18" t="n">
        <x:v>22</x:v>
      </x:c>
      <x:c r="G15" s="19" t="n">
        <x:v>0.978</x:v>
      </x:c>
      <x:c r="H15" s="18" t="n">
        <x:v>41976</x:v>
      </x:c>
      <x:c r="I15" s="18" t="n">
        <x:v>5</x:v>
      </x:c>
      <x:c r="J15" s="18" t="n">
        <x:v>5</x:v>
      </x:c>
      <x:c r="K15" s="18" t="n">
        <x:v>81</x:v>
      </x:c>
      <x:c r="L15" s="14" t="n">
        <x:f>IFERROR(E15/F15,0)</x:f>
        <x:v>0.8181818181818182</x:v>
      </x:c>
      <x:c r="M15" s="16" t="n">
        <x:f>IFERROR(H15/D15,0)</x:f>
        <x:v>477</x:v>
      </x:c>
      <x:c r="N15" s="14" t="n">
        <x:f>IFERROR(J15/I15,0)</x:f>
        <x:v>1</x:v>
      </x:c>
      <x:c r="O15" s="14" t="n">
        <x:f>IFERROR(K15/D15,0)</x:f>
        <x:v>0.9204545454545454</x:v>
      </x:c>
      <x:c r="P15" t="n">
        <x:f>IF(L15&lt;'KPI TARGETS'!$B$6,1,0)+IF(G15&lt;'KPI TARGETS'!$B$7,1,0)+IF(M15&gt;'KPI TARGETS'!$B$8,1,0)+IF(N15&lt;'KPI TARGETS'!$B$9,1,0)+IF(O15&lt;'KPI TARGETS'!$B$10,1,0)</x:f>
        <x:v>1</x:v>
      </x:c>
      <x:c r="Q15" t="str">
        <x:f>IF(P15&gt;='KPI TARGETS'!$B$11,"HIGH",IF(P15=1,"WATCH","ON TRACK"))</x:f>
        <x:v>WATCH</x:v>
      </x:c>
      <x:c r="R15" s="18" t="str"/>
    </x:row>
    <x:row r="16">
      <x:c r="A16" t="str">
        <x:v>W1</x:v>
      </x:c>
      <x:c r="B16" t="str">
        <x:v>TL 01</x:v>
      </x:c>
      <x:c r="C16" t="str">
        <x:v>T01-A11</x:v>
      </x:c>
      <x:c r="D16" s="18" t="n">
        <x:v>136</x:v>
      </x:c>
      <x:c r="E16" s="18" t="n">
        <x:v>16</x:v>
      </x:c>
      <x:c r="F16" s="18" t="n">
        <x:v>18</x:v>
      </x:c>
      <x:c r="G16" s="19" t="n">
        <x:v>0.97</x:v>
      </x:c>
      <x:c r="H16" s="18" t="n">
        <x:v>79016</x:v>
      </x:c>
      <x:c r="I16" s="18" t="n">
        <x:v>5</x:v>
      </x:c>
      <x:c r="J16" s="18" t="n">
        <x:v>5</x:v>
      </x:c>
      <x:c r="K16" s="18" t="n">
        <x:v>114</x:v>
      </x:c>
      <x:c r="L16" s="14" t="n">
        <x:f>IFERROR(E16/F16,0)</x:f>
        <x:v>0.8888888888888888</x:v>
      </x:c>
      <x:c r="M16" s="16" t="n">
        <x:f>IFERROR(H16/D16,0)</x:f>
        <x:v>581</x:v>
      </x:c>
      <x:c r="N16" s="14" t="n">
        <x:f>IFERROR(J16/I16,0)</x:f>
        <x:v>1</x:v>
      </x:c>
      <x:c r="O16" s="14" t="n">
        <x:f>IFERROR(K16/D16,0)</x:f>
        <x:v>0.8382352941176471</x:v>
      </x:c>
      <x:c r="P16" t="n">
        <x:f>IF(L16&lt;'KPI TARGETS'!$B$6,1,0)+IF(G16&lt;'KPI TARGETS'!$B$7,1,0)+IF(M16&gt;'KPI TARGETS'!$B$8,1,0)+IF(N16&lt;'KPI TARGETS'!$B$9,1,0)+IF(O16&lt;'KPI TARGETS'!$B$10,1,0)</x:f>
        <x:v>3</x:v>
      </x:c>
      <x:c r="Q16" t="str">
        <x:f>IF(P16&gt;='KPI TARGETS'!$B$11,"HIGH",IF(P16=1,"WATCH","ON TRACK"))</x:f>
        <x:v>HIGH</x:v>
      </x:c>
      <x:c r="R16" s="18" t="str"/>
    </x:row>
    <x:row r="17">
      <x:c r="A17" t="str">
        <x:v>W1</x:v>
      </x:c>
      <x:c r="B17" t="str">
        <x:v>TL 01</x:v>
      </x:c>
      <x:c r="C17" t="str">
        <x:v>T01-A12</x:v>
      </x:c>
      <x:c r="D17" s="18" t="n">
        <x:v>142</x:v>
      </x:c>
      <x:c r="E17" s="18" t="n">
        <x:v>29</x:v>
      </x:c>
      <x:c r="F17" s="18" t="n">
        <x:v>33</x:v>
      </x:c>
      <x:c r="G17" s="19" t="n">
        <x:v>0.944</x:v>
      </x:c>
      <x:c r="H17" s="18" t="n">
        <x:v>64894</x:v>
      </x:c>
      <x:c r="I17" s="18" t="n">
        <x:v>5</x:v>
      </x:c>
      <x:c r="J17" s="18" t="n">
        <x:v>5</x:v>
      </x:c>
      <x:c r="K17" s="18" t="n">
        <x:v>136</x:v>
      </x:c>
      <x:c r="L17" s="14" t="n">
        <x:f>IFERROR(E17/F17,0)</x:f>
        <x:v>0.8787878787878788</x:v>
      </x:c>
      <x:c r="M17" s="16" t="n">
        <x:f>IFERROR(H17/D17,0)</x:f>
        <x:v>457</x:v>
      </x:c>
      <x:c r="N17" s="14" t="n">
        <x:f>IFERROR(J17/I17,0)</x:f>
        <x:v>1</x:v>
      </x:c>
      <x:c r="O17" s="14" t="n">
        <x:f>IFERROR(K17/D17,0)</x:f>
        <x:v>0.9577464788732394</x:v>
      </x:c>
      <x:c r="P17" t="n">
        <x:f>IF(L17&lt;'KPI TARGETS'!$B$6,1,0)+IF(G17&lt;'KPI TARGETS'!$B$7,1,0)+IF(M17&gt;'KPI TARGETS'!$B$8,1,0)+IF(N17&lt;'KPI TARGETS'!$B$9,1,0)+IF(O17&lt;'KPI TARGETS'!$B$10,1,0)</x:f>
        <x:v>1</x:v>
      </x:c>
      <x:c r="Q17" t="str">
        <x:f>IF(P17&gt;='KPI TARGETS'!$B$11,"HIGH",IF(P17=1,"WATCH","ON TRACK"))</x:f>
        <x:v>WATCH</x:v>
      </x:c>
      <x:c r="R17" s="18" t="str"/>
    </x:row>
    <x:row r="18">
      <x:c r="A18" t="str">
        <x:v>W1</x:v>
      </x:c>
      <x:c r="B18" t="str">
        <x:v>TL 01</x:v>
      </x:c>
      <x:c r="C18" t="str">
        <x:v>T01-A13</x:v>
      </x:c>
      <x:c r="D18" s="18" t="n">
        <x:v>144</x:v>
      </x:c>
      <x:c r="E18" s="18" t="n">
        <x:v>19</x:v>
      </x:c>
      <x:c r="F18" s="18" t="n">
        <x:v>22</x:v>
      </x:c>
      <x:c r="G18" s="19" t="n">
        <x:v>0.855</x:v>
      </x:c>
      <x:c r="H18" s="18" t="n">
        <x:v>72864</x:v>
      </x:c>
      <x:c r="I18" s="18" t="n">
        <x:v>5</x:v>
      </x:c>
      <x:c r="J18" s="18" t="n">
        <x:v>5</x:v>
      </x:c>
      <x:c r="K18" s="18" t="n">
        <x:v>129</x:v>
      </x:c>
      <x:c r="L18" s="14" t="n">
        <x:f>IFERROR(E18/F18,0)</x:f>
        <x:v>0.8636363636363636</x:v>
      </x:c>
      <x:c r="M18" s="16" t="n">
        <x:f>IFERROR(H18/D18,0)</x:f>
        <x:v>506</x:v>
      </x:c>
      <x:c r="N18" s="14" t="n">
        <x:f>IFERROR(J18/I18,0)</x:f>
        <x:v>1</x:v>
      </x:c>
      <x:c r="O18" s="14" t="n">
        <x:f>IFERROR(K18/D18,0)</x:f>
        <x:v>0.8958333333333334</x:v>
      </x:c>
      <x:c r="P18" t="n">
        <x:f>IF(L18&lt;'KPI TARGETS'!$B$6,1,0)+IF(G18&lt;'KPI TARGETS'!$B$7,1,0)+IF(M18&gt;'KPI TARGETS'!$B$8,1,0)+IF(N18&lt;'KPI TARGETS'!$B$9,1,0)+IF(O18&lt;'KPI TARGETS'!$B$10,1,0)</x:f>
        <x:v>2</x:v>
      </x:c>
      <x:c r="Q18" t="str">
        <x:f>IF(P18&gt;='KPI TARGETS'!$B$11,"HIGH",IF(P18=1,"WATCH","ON TRACK"))</x:f>
        <x:v>HIGH</x:v>
      </x:c>
      <x:c r="R18" s="18" t="str"/>
    </x:row>
    <x:row r="19">
      <x:c r="A19" t="str">
        <x:v>W1</x:v>
      </x:c>
      <x:c r="B19" t="str">
        <x:v>TL 01</x:v>
      </x:c>
      <x:c r="C19" t="str">
        <x:v>T01-A14</x:v>
      </x:c>
      <x:c r="D19" s="18" t="n">
        <x:v>141</x:v>
      </x:c>
      <x:c r="E19" s="18" t="n">
        <x:v>18</x:v>
      </x:c>
      <x:c r="F19" s="18" t="n">
        <x:v>19</x:v>
      </x:c>
      <x:c r="G19" s="19" t="n">
        <x:v>0.944</x:v>
      </x:c>
      <x:c r="H19" s="18" t="n">
        <x:v>73884</x:v>
      </x:c>
      <x:c r="I19" s="18" t="n">
        <x:v>5</x:v>
      </x:c>
      <x:c r="J19" s="18" t="n">
        <x:v>5</x:v>
      </x:c>
      <x:c r="K19" s="18" t="n">
        <x:v>128</x:v>
      </x:c>
      <x:c r="L19" s="14" t="n">
        <x:f>IFERROR(E19/F19,0)</x:f>
        <x:v>0.9473684210526315</x:v>
      </x:c>
      <x:c r="M19" s="16" t="n">
        <x:f>IFERROR(H19/D19,0)</x:f>
        <x:v>524</x:v>
      </x:c>
      <x:c r="N19" s="14" t="n">
        <x:f>IFERROR(J19/I19,0)</x:f>
        <x:v>1</x:v>
      </x:c>
      <x:c r="O19" s="14" t="n">
        <x:f>IFERROR(K19/D19,0)</x:f>
        <x:v>0.9078014184397163</x:v>
      </x:c>
      <x:c r="P19" t="n">
        <x:f>IF(L19&lt;'KPI TARGETS'!$B$6,1,0)+IF(G19&lt;'KPI TARGETS'!$B$7,1,0)+IF(M19&gt;'KPI TARGETS'!$B$8,1,0)+IF(N19&lt;'KPI TARGETS'!$B$9,1,0)+IF(O19&lt;'KPI TARGETS'!$B$10,1,0)</x:f>
        <x:v>1</x:v>
      </x:c>
      <x:c r="Q19" t="str">
        <x:f>IF(P19&gt;='KPI TARGETS'!$B$11,"HIGH",IF(P19=1,"WATCH","ON TRACK"))</x:f>
        <x:v>WATCH</x:v>
      </x:c>
      <x:c r="R19" s="18" t="str"/>
    </x:row>
    <x:row r="20">
      <x:c r="A20" t="str">
        <x:v>W1</x:v>
      </x:c>
      <x:c r="B20" t="str">
        <x:v>TL 01</x:v>
      </x:c>
      <x:c r="C20" t="str">
        <x:v>T01-A15</x:v>
      </x:c>
      <x:c r="D20" s="18" t="n">
        <x:v>143</x:v>
      </x:c>
      <x:c r="E20" s="18" t="n">
        <x:v>24</x:v>
      </x:c>
      <x:c r="F20" s="18" t="n">
        <x:v>26</x:v>
      </x:c>
      <x:c r="G20" s="19" t="n">
        <x:v>0.862</x:v>
      </x:c>
      <x:c r="H20" s="18" t="n">
        <x:v>71214</x:v>
      </x:c>
      <x:c r="I20" s="18" t="n">
        <x:v>5</x:v>
      </x:c>
      <x:c r="J20" s="18" t="n">
        <x:v>5</x:v>
      </x:c>
      <x:c r="K20" s="18" t="n">
        <x:v>117</x:v>
      </x:c>
      <x:c r="L20" s="14" t="n">
        <x:f>IFERROR(E20/F20,0)</x:f>
        <x:v>0.9230769230769231</x:v>
      </x:c>
      <x:c r="M20" s="16" t="n">
        <x:f>IFERROR(H20/D20,0)</x:f>
        <x:v>498</x:v>
      </x:c>
      <x:c r="N20" s="14" t="n">
        <x:f>IFERROR(J20/I20,0)</x:f>
        <x:v>1</x:v>
      </x:c>
      <x:c r="O20" s="14" t="n">
        <x:f>IFERROR(K20/D20,0)</x:f>
        <x:v>0.8181818181818182</x:v>
      </x:c>
      <x:c r="P20" t="n">
        <x:f>IF(L20&lt;'KPI TARGETS'!$B$6,1,0)+IF(G20&lt;'KPI TARGETS'!$B$7,1,0)+IF(M20&gt;'KPI TARGETS'!$B$8,1,0)+IF(N20&lt;'KPI TARGETS'!$B$9,1,0)+IF(O20&lt;'KPI TARGETS'!$B$10,1,0)</x:f>
        <x:v>2</x:v>
      </x:c>
      <x:c r="Q20" t="str">
        <x:f>IF(P20&gt;='KPI TARGETS'!$B$11,"HIGH",IF(P20=1,"WATCH","ON TRACK"))</x:f>
        <x:v>HIGH</x:v>
      </x:c>
      <x:c r="R20" s="18" t="str"/>
    </x:row>
    <x:row r="21">
      <x:c r="A21" t="str">
        <x:v>W1</x:v>
      </x:c>
      <x:c r="B21" t="str">
        <x:v>TL 02</x:v>
      </x:c>
      <x:c r="C21" t="str">
        <x:v>T02-A01</x:v>
      </x:c>
      <x:c r="D21" s="18" t="n">
        <x:v>101</x:v>
      </x:c>
      <x:c r="E21" s="18" t="n">
        <x:v>17</x:v>
      </x:c>
      <x:c r="F21" s="18" t="n">
        <x:v>18</x:v>
      </x:c>
      <x:c r="G21" s="19" t="n">
        <x:v>0.891</x:v>
      </x:c>
      <x:c r="H21" s="18" t="n">
        <x:v>53025</x:v>
      </x:c>
      <x:c r="I21" s="18" t="n">
        <x:v>5</x:v>
      </x:c>
      <x:c r="J21" s="18" t="n">
        <x:v>5</x:v>
      </x:c>
      <x:c r="K21" s="18" t="n">
        <x:v>88</x:v>
      </x:c>
      <x:c r="L21" s="14" t="n">
        <x:f>IFERROR(E21/F21,0)</x:f>
        <x:v>0.9444444444444444</x:v>
      </x:c>
      <x:c r="M21" s="16" t="n">
        <x:f>IFERROR(H21/D21,0)</x:f>
        <x:v>525</x:v>
      </x:c>
      <x:c r="N21" s="14" t="n">
        <x:f>IFERROR(J21/I21,0)</x:f>
        <x:v>1</x:v>
      </x:c>
      <x:c r="O21" s="14" t="n">
        <x:f>IFERROR(K21/D21,0)</x:f>
        <x:v>0.8712871287128713</x:v>
      </x:c>
      <x:c r="P21" t="n">
        <x:f>IF(L21&lt;'KPI TARGETS'!$B$6,1,0)+IF(G21&lt;'KPI TARGETS'!$B$7,1,0)+IF(M21&gt;'KPI TARGETS'!$B$8,1,0)+IF(N21&lt;'KPI TARGETS'!$B$9,1,0)+IF(O21&lt;'KPI TARGETS'!$B$10,1,0)</x:f>
        <x:v>3</x:v>
      </x:c>
      <x:c r="Q21" t="str">
        <x:f>IF(P21&gt;='KPI TARGETS'!$B$11,"HIGH",IF(P21=1,"WATCH","ON TRACK"))</x:f>
        <x:v>HIGH</x:v>
      </x:c>
      <x:c r="R21" s="18" t="str"/>
    </x:row>
    <x:row r="22">
      <x:c r="A22" t="str">
        <x:v>W1</x:v>
      </x:c>
      <x:c r="B22" t="str">
        <x:v>TL 02</x:v>
      </x:c>
      <x:c r="C22" t="str">
        <x:v>T02-A02</x:v>
      </x:c>
      <x:c r="D22" s="18" t="n">
        <x:v>104</x:v>
      </x:c>
      <x:c r="E22" s="18" t="n">
        <x:v>17</x:v>
      </x:c>
      <x:c r="F22" s="18" t="n">
        <x:v>21</x:v>
      </x:c>
      <x:c r="G22" s="19" t="n">
        <x:v>0.923</x:v>
      </x:c>
      <x:c r="H22" s="18" t="n">
        <x:v>43368</x:v>
      </x:c>
      <x:c r="I22" s="18" t="n">
        <x:v>5</x:v>
      </x:c>
      <x:c r="J22" s="18" t="n">
        <x:v>5</x:v>
      </x:c>
      <x:c r="K22" s="18" t="n">
        <x:v>89</x:v>
      </x:c>
      <x:c r="L22" s="14" t="n">
        <x:f>IFERROR(E22/F22,0)</x:f>
        <x:v>0.8095238095238095</x:v>
      </x:c>
      <x:c r="M22" s="16" t="n">
        <x:f>IFERROR(H22/D22,0)</x:f>
        <x:v>417</x:v>
      </x:c>
      <x:c r="N22" s="14" t="n">
        <x:f>IFERROR(J22/I22,0)</x:f>
        <x:v>1</x:v>
      </x:c>
      <x:c r="O22" s="14" t="n">
        <x:f>IFERROR(K22/D22,0)</x:f>
        <x:v>0.8557692307692307</x:v>
      </x:c>
      <x:c r="P22" t="n">
        <x:f>IF(L22&lt;'KPI TARGETS'!$B$6,1,0)+IF(G22&lt;'KPI TARGETS'!$B$7,1,0)+IF(M22&gt;'KPI TARGETS'!$B$8,1,0)+IF(N22&lt;'KPI TARGETS'!$B$9,1,0)+IF(O22&lt;'KPI TARGETS'!$B$10,1,0)</x:f>
        <x:v>3</x:v>
      </x:c>
      <x:c r="Q22" t="str">
        <x:f>IF(P22&gt;='KPI TARGETS'!$B$11,"HIGH",IF(P22=1,"WATCH","ON TRACK"))</x:f>
        <x:v>HIGH</x:v>
      </x:c>
      <x:c r="R22" s="18" t="str"/>
    </x:row>
    <x:row r="23">
      <x:c r="A23" t="str">
        <x:v>W1</x:v>
      </x:c>
      <x:c r="B23" t="str">
        <x:v>TL 02</x:v>
      </x:c>
      <x:c r="C23" t="str">
        <x:v>T02-A03</x:v>
      </x:c>
      <x:c r="D23" s="18" t="n">
        <x:v>149</x:v>
      </x:c>
      <x:c r="E23" s="18" t="n">
        <x:v>29</x:v>
      </x:c>
      <x:c r="F23" s="18" t="n">
        <x:v>30</x:v>
      </x:c>
      <x:c r="G23" s="19" t="n">
        <x:v>0.987</x:v>
      </x:c>
      <x:c r="H23" s="18" t="n">
        <x:v>86122</x:v>
      </x:c>
      <x:c r="I23" s="18" t="n">
        <x:v>5</x:v>
      </x:c>
      <x:c r="J23" s="18" t="n">
        <x:v>5</x:v>
      </x:c>
      <x:c r="K23" s="18" t="n">
        <x:v>139</x:v>
      </x:c>
      <x:c r="L23" s="14" t="n">
        <x:f>IFERROR(E23/F23,0)</x:f>
        <x:v>0.9666666666666667</x:v>
      </x:c>
      <x:c r="M23" s="16" t="n">
        <x:f>IFERROR(H23/D23,0)</x:f>
        <x:v>578</x:v>
      </x:c>
      <x:c r="N23" s="14" t="n">
        <x:f>IFERROR(J23/I23,0)</x:f>
        <x:v>1</x:v>
      </x:c>
      <x:c r="O23" s="14" t="n">
        <x:f>IFERROR(K23/D23,0)</x:f>
        <x:v>0.9328859060402684</x:v>
      </x:c>
      <x:c r="P23" t="n">
        <x:f>IF(L23&lt;'KPI TARGETS'!$B$6,1,0)+IF(G23&lt;'KPI TARGETS'!$B$7,1,0)+IF(M23&gt;'KPI TARGETS'!$B$8,1,0)+IF(N23&lt;'KPI TARGETS'!$B$9,1,0)+IF(O23&lt;'KPI TARGETS'!$B$10,1,0)</x:f>
        <x:v>1</x:v>
      </x:c>
      <x:c r="Q23" t="str">
        <x:f>IF(P23&gt;='KPI TARGETS'!$B$11,"HIGH",IF(P23=1,"WATCH","ON TRACK"))</x:f>
        <x:v>WATCH</x:v>
      </x:c>
      <x:c r="R23" s="18" t="str"/>
    </x:row>
    <x:row r="24">
      <x:c r="A24" t="str">
        <x:v>W1</x:v>
      </x:c>
      <x:c r="B24" t="str">
        <x:v>TL 02</x:v>
      </x:c>
      <x:c r="C24" t="str">
        <x:v>T02-A04</x:v>
      </x:c>
      <x:c r="D24" s="18" t="n">
        <x:v>93</x:v>
      </x:c>
      <x:c r="E24" s="18" t="n">
        <x:v>21</x:v>
      </x:c>
      <x:c r="F24" s="18" t="n">
        <x:v>25</x:v>
      </x:c>
      <x:c r="G24" s="19" t="n">
        <x:v>0.924</x:v>
      </x:c>
      <x:c r="H24" s="18" t="n">
        <x:v>50406</x:v>
      </x:c>
      <x:c r="I24" s="18" t="n">
        <x:v>5</x:v>
      </x:c>
      <x:c r="J24" s="18" t="n">
        <x:v>5</x:v>
      </x:c>
      <x:c r="K24" s="18" t="n">
        <x:v>83</x:v>
      </x:c>
      <x:c r="L24" s="14" t="n">
        <x:f>IFERROR(E24/F24,0)</x:f>
        <x:v>0.84</x:v>
      </x:c>
      <x:c r="M24" s="16" t="n">
        <x:f>IFERROR(H24/D24,0)</x:f>
        <x:v>542</x:v>
      </x:c>
      <x:c r="N24" s="14" t="n">
        <x:f>IFERROR(J24/I24,0)</x:f>
        <x:v>1</x:v>
      </x:c>
      <x:c r="O24" s="14" t="n">
        <x:f>IFERROR(K24/D24,0)</x:f>
        <x:v>0.8924731182795699</x:v>
      </x:c>
      <x:c r="P24" t="n">
        <x:f>IF(L24&lt;'KPI TARGETS'!$B$6,1,0)+IF(G24&lt;'KPI TARGETS'!$B$7,1,0)+IF(M24&gt;'KPI TARGETS'!$B$8,1,0)+IF(N24&lt;'KPI TARGETS'!$B$9,1,0)+IF(O24&lt;'KPI TARGETS'!$B$10,1,0)</x:f>
        <x:v>3</x:v>
      </x:c>
      <x:c r="Q24" t="str">
        <x:f>IF(P24&gt;='KPI TARGETS'!$B$11,"HIGH",IF(P24=1,"WATCH","ON TRACK"))</x:f>
        <x:v>HIGH</x:v>
      </x:c>
      <x:c r="R24" s="18" t="str"/>
    </x:row>
    <x:row r="25">
      <x:c r="A25" t="str">
        <x:v>W1</x:v>
      </x:c>
      <x:c r="B25" t="str">
        <x:v>TL 02</x:v>
      </x:c>
      <x:c r="C25" t="str">
        <x:v>T02-A05</x:v>
      </x:c>
      <x:c r="D25" s="18" t="n">
        <x:v>152</x:v>
      </x:c>
      <x:c r="E25" s="18" t="n">
        <x:v>16</x:v>
      </x:c>
      <x:c r="F25" s="18" t="n">
        <x:v>17</x:v>
      </x:c>
      <x:c r="G25" s="19" t="n">
        <x:v>0.975</x:v>
      </x:c>
      <x:c r="H25" s="18" t="n">
        <x:v>90288</x:v>
      </x:c>
      <x:c r="I25" s="18" t="n">
        <x:v>5</x:v>
      </x:c>
      <x:c r="J25" s="18" t="n">
        <x:v>4</x:v>
      </x:c>
      <x:c r="K25" s="18" t="n">
        <x:v>142</x:v>
      </x:c>
      <x:c r="L25" s="14" t="n">
        <x:f>IFERROR(E25/F25,0)</x:f>
        <x:v>0.9411764705882353</x:v>
      </x:c>
      <x:c r="M25" s="16" t="n">
        <x:f>IFERROR(H25/D25,0)</x:f>
        <x:v>594</x:v>
      </x:c>
      <x:c r="N25" s="14" t="n">
        <x:f>IFERROR(J25/I25,0)</x:f>
        <x:v>0.8</x:v>
      </x:c>
      <x:c r="O25" s="14" t="n">
        <x:f>IFERROR(K25/D25,0)</x:f>
        <x:v>0.9342105263157895</x:v>
      </x:c>
      <x:c r="P25" t="n">
        <x:f>IF(L25&lt;'KPI TARGETS'!$B$6,1,0)+IF(G25&lt;'KPI TARGETS'!$B$7,1,0)+IF(M25&gt;'KPI TARGETS'!$B$8,1,0)+IF(N25&lt;'KPI TARGETS'!$B$9,1,0)+IF(O25&lt;'KPI TARGETS'!$B$10,1,0)</x:f>
        <x:v>2</x:v>
      </x:c>
      <x:c r="Q25" t="str">
        <x:f>IF(P25&gt;='KPI TARGETS'!$B$11,"HIGH",IF(P25=1,"WATCH","ON TRACK"))</x:f>
        <x:v>HIGH</x:v>
      </x:c>
      <x:c r="R25" s="18" t="str"/>
    </x:row>
    <x:row r="26">
      <x:c r="A26" t="str">
        <x:v>W1</x:v>
      </x:c>
      <x:c r="B26" t="str">
        <x:v>TL 02</x:v>
      </x:c>
      <x:c r="C26" t="str">
        <x:v>T02-A06</x:v>
      </x:c>
      <x:c r="D26" s="18" t="n">
        <x:v>122</x:v>
      </x:c>
      <x:c r="E26" s="18" t="n">
        <x:v>26</x:v>
      </x:c>
      <x:c r="F26" s="18" t="n">
        <x:v>27</x:v>
      </x:c>
      <x:c r="G26" s="19" t="n">
        <x:v>0.984</x:v>
      </x:c>
      <x:c r="H26" s="18" t="n">
        <x:v>52338</x:v>
      </x:c>
      <x:c r="I26" s="18" t="n">
        <x:v>5</x:v>
      </x:c>
      <x:c r="J26" s="18" t="n">
        <x:v>5</x:v>
      </x:c>
      <x:c r="K26" s="18" t="n">
        <x:v>99</x:v>
      </x:c>
      <x:c r="L26" s="14" t="n">
        <x:f>IFERROR(E26/F26,0)</x:f>
        <x:v>0.9629629629629629</x:v>
      </x:c>
      <x:c r="M26" s="16" t="n">
        <x:f>IFERROR(H26/D26,0)</x:f>
        <x:v>429</x:v>
      </x:c>
      <x:c r="N26" s="14" t="n">
        <x:f>IFERROR(J26/I26,0)</x:f>
        <x:v>1</x:v>
      </x:c>
      <x:c r="O26" s="14" t="n">
        <x:f>IFERROR(K26/D26,0)</x:f>
        <x:v>0.8114754098360656</x:v>
      </x:c>
      <x:c r="P26" t="n">
        <x:f>IF(L26&lt;'KPI TARGETS'!$B$6,1,0)+IF(G26&lt;'KPI TARGETS'!$B$7,1,0)+IF(M26&gt;'KPI TARGETS'!$B$8,1,0)+IF(N26&lt;'KPI TARGETS'!$B$9,1,0)+IF(O26&lt;'KPI TARGETS'!$B$10,1,0)</x:f>
        <x:v>1</x:v>
      </x:c>
      <x:c r="Q26" t="str">
        <x:f>IF(P26&gt;='KPI TARGETS'!$B$11,"HIGH",IF(P26=1,"WATCH","ON TRACK"))</x:f>
        <x:v>WATCH</x:v>
      </x:c>
      <x:c r="R26" s="18" t="str"/>
    </x:row>
    <x:row r="27">
      <x:c r="A27" t="str">
        <x:v>W1</x:v>
      </x:c>
      <x:c r="B27" t="str">
        <x:v>TL 02</x:v>
      </x:c>
      <x:c r="C27" t="str">
        <x:v>T02-A07</x:v>
      </x:c>
      <x:c r="D27" s="18" t="n">
        <x:v>116</x:v>
      </x:c>
      <x:c r="E27" s="18" t="n">
        <x:v>13</x:v>
      </x:c>
      <x:c r="F27" s="18" t="n">
        <x:v>16</x:v>
      </x:c>
      <x:c r="G27" s="19" t="n">
        <x:v>0.917</x:v>
      </x:c>
      <x:c r="H27" s="18" t="n">
        <x:v>64380</x:v>
      </x:c>
      <x:c r="I27" s="18" t="n">
        <x:v>5</x:v>
      </x:c>
      <x:c r="J27" s="18" t="n">
        <x:v>5</x:v>
      </x:c>
      <x:c r="K27" s="18" t="n">
        <x:v>106</x:v>
      </x:c>
      <x:c r="L27" s="14" t="n">
        <x:f>IFERROR(E27/F27,0)</x:f>
        <x:v>0.8125</x:v>
      </x:c>
      <x:c r="M27" s="16" t="n">
        <x:f>IFERROR(H27/D27,0)</x:f>
        <x:v>555</x:v>
      </x:c>
      <x:c r="N27" s="14" t="n">
        <x:f>IFERROR(J27/I27,0)</x:f>
        <x:v>1</x:v>
      </x:c>
      <x:c r="O27" s="14" t="n">
        <x:f>IFERROR(K27/D27,0)</x:f>
        <x:v>0.9137931034482759</x:v>
      </x:c>
      <x:c r="P27" t="n">
        <x:f>IF(L27&lt;'KPI TARGETS'!$B$6,1,0)+IF(G27&lt;'KPI TARGETS'!$B$7,1,0)+IF(M27&gt;'KPI TARGETS'!$B$8,1,0)+IF(N27&lt;'KPI TARGETS'!$B$9,1,0)+IF(O27&lt;'KPI TARGETS'!$B$10,1,0)</x:f>
        <x:v>3</x:v>
      </x:c>
      <x:c r="Q27" t="str">
        <x:f>IF(P27&gt;='KPI TARGETS'!$B$11,"HIGH",IF(P27=1,"WATCH","ON TRACK"))</x:f>
        <x:v>HIGH</x:v>
      </x:c>
      <x:c r="R27" s="18" t="str"/>
    </x:row>
    <x:row r="28">
      <x:c r="A28" t="str">
        <x:v>W1</x:v>
      </x:c>
      <x:c r="B28" t="str">
        <x:v>TL 02</x:v>
      </x:c>
      <x:c r="C28" t="str">
        <x:v>T02-A08</x:v>
      </x:c>
      <x:c r="D28" s="18" t="n">
        <x:v>104</x:v>
      </x:c>
      <x:c r="E28" s="18" t="n">
        <x:v>31</x:v>
      </x:c>
      <x:c r="F28" s="18" t="n">
        <x:v>34</x:v>
      </x:c>
      <x:c r="G28" s="19" t="n">
        <x:v>0.988</x:v>
      </x:c>
      <x:c r="H28" s="18" t="n">
        <x:v>53352</x:v>
      </x:c>
      <x:c r="I28" s="18" t="n">
        <x:v>5</x:v>
      </x:c>
      <x:c r="J28" s="18" t="n">
        <x:v>4</x:v>
      </x:c>
      <x:c r="K28" s="18" t="n">
        <x:v>84</x:v>
      </x:c>
      <x:c r="L28" s="14" t="n">
        <x:f>IFERROR(E28/F28,0)</x:f>
        <x:v>0.9117647058823529</x:v>
      </x:c>
      <x:c r="M28" s="16" t="n">
        <x:f>IFERROR(H28/D28,0)</x:f>
        <x:v>513</x:v>
      </x:c>
      <x:c r="N28" s="14" t="n">
        <x:f>IFERROR(J28/I28,0)</x:f>
        <x:v>0.8</x:v>
      </x:c>
      <x:c r="O28" s="14" t="n">
        <x:f>IFERROR(K28/D28,0)</x:f>
        <x:v>0.8076923076923077</x:v>
      </x:c>
      <x:c r="P28" t="n">
        <x:f>IF(L28&lt;'KPI TARGETS'!$B$6,1,0)+IF(G28&lt;'KPI TARGETS'!$B$7,1,0)+IF(M28&gt;'KPI TARGETS'!$B$8,1,0)+IF(N28&lt;'KPI TARGETS'!$B$9,1,0)+IF(O28&lt;'KPI TARGETS'!$B$10,1,0)</x:f>
        <x:v>3</x:v>
      </x:c>
      <x:c r="Q28" t="str">
        <x:f>IF(P28&gt;='KPI TARGETS'!$B$11,"HIGH",IF(P28=1,"WATCH","ON TRACK"))</x:f>
        <x:v>HIGH</x:v>
      </x:c>
      <x:c r="R28" s="18" t="str"/>
    </x:row>
    <x:row r="29">
      <x:c r="A29" t="str">
        <x:v>W1</x:v>
      </x:c>
      <x:c r="B29" t="str">
        <x:v>TL 02</x:v>
      </x:c>
      <x:c r="C29" t="str">
        <x:v>T02-A09</x:v>
      </x:c>
      <x:c r="D29" s="18" t="n">
        <x:v>137</x:v>
      </x:c>
      <x:c r="E29" s="18" t="n">
        <x:v>13</x:v>
      </x:c>
      <x:c r="F29" s="18" t="n">
        <x:v>16</x:v>
      </x:c>
      <x:c r="G29" s="19" t="n">
        <x:v>0.964</x:v>
      </x:c>
      <x:c r="H29" s="18" t="n">
        <x:v>70966</x:v>
      </x:c>
      <x:c r="I29" s="18" t="n">
        <x:v>5</x:v>
      </x:c>
      <x:c r="J29" s="18" t="n">
        <x:v>5</x:v>
      </x:c>
      <x:c r="K29" s="18" t="n">
        <x:v>117</x:v>
      </x:c>
      <x:c r="L29" s="14" t="n">
        <x:f>IFERROR(E29/F29,0)</x:f>
        <x:v>0.8125</x:v>
      </x:c>
      <x:c r="M29" s="16" t="n">
        <x:f>IFERROR(H29/D29,0)</x:f>
        <x:v>518</x:v>
      </x:c>
      <x:c r="N29" s="14" t="n">
        <x:f>IFERROR(J29/I29,0)</x:f>
        <x:v>1</x:v>
      </x:c>
      <x:c r="O29" s="14" t="n">
        <x:f>IFERROR(K29/D29,0)</x:f>
        <x:v>0.8540145985401459</x:v>
      </x:c>
      <x:c r="P29" t="n">
        <x:f>IF(L29&lt;'KPI TARGETS'!$B$6,1,0)+IF(G29&lt;'KPI TARGETS'!$B$7,1,0)+IF(M29&gt;'KPI TARGETS'!$B$8,1,0)+IF(N29&lt;'KPI TARGETS'!$B$9,1,0)+IF(O29&lt;'KPI TARGETS'!$B$10,1,0)</x:f>
        <x:v>3</x:v>
      </x:c>
      <x:c r="Q29" t="str">
        <x:f>IF(P29&gt;='KPI TARGETS'!$B$11,"HIGH",IF(P29=1,"WATCH","ON TRACK"))</x:f>
        <x:v>HIGH</x:v>
      </x:c>
      <x:c r="R29" s="18" t="str"/>
    </x:row>
    <x:row r="30">
      <x:c r="A30" t="str">
        <x:v>W1</x:v>
      </x:c>
      <x:c r="B30" t="str">
        <x:v>TL 02</x:v>
      </x:c>
      <x:c r="C30" t="str">
        <x:v>T02-A10</x:v>
      </x:c>
      <x:c r="D30" s="18" t="n">
        <x:v>130</x:v>
      </x:c>
      <x:c r="E30" s="18" t="n">
        <x:v>20</x:v>
      </x:c>
      <x:c r="F30" s="18" t="n">
        <x:v>21</x:v>
      </x:c>
      <x:c r="G30" s="19" t="n">
        <x:v>0.985</x:v>
      </x:c>
      <x:c r="H30" s="18" t="n">
        <x:v>76960</x:v>
      </x:c>
      <x:c r="I30" s="18" t="n">
        <x:v>5</x:v>
      </x:c>
      <x:c r="J30" s="18" t="n">
        <x:v>5</x:v>
      </x:c>
      <x:c r="K30" s="18" t="n">
        <x:v>112</x:v>
      </x:c>
      <x:c r="L30" s="14" t="n">
        <x:f>IFERROR(E30/F30,0)</x:f>
        <x:v>0.9523809523809523</x:v>
      </x:c>
      <x:c r="M30" s="16" t="n">
        <x:f>IFERROR(H30/D30,0)</x:f>
        <x:v>592</x:v>
      </x:c>
      <x:c r="N30" s="14" t="n">
        <x:f>IFERROR(J30/I30,0)</x:f>
        <x:v>1</x:v>
      </x:c>
      <x:c r="O30" s="14" t="n">
        <x:f>IFERROR(K30/D30,0)</x:f>
        <x:v>0.8615384615384616</x:v>
      </x:c>
      <x:c r="P30" t="n">
        <x:f>IF(L30&lt;'KPI TARGETS'!$B$6,1,0)+IF(G30&lt;'KPI TARGETS'!$B$7,1,0)+IF(M30&gt;'KPI TARGETS'!$B$8,1,0)+IF(N30&lt;'KPI TARGETS'!$B$9,1,0)+IF(O30&lt;'KPI TARGETS'!$B$10,1,0)</x:f>
        <x:v>2</x:v>
      </x:c>
      <x:c r="Q30" t="str">
        <x:f>IF(P30&gt;='KPI TARGETS'!$B$11,"HIGH",IF(P30=1,"WATCH","ON TRACK"))</x:f>
        <x:v>HIGH</x:v>
      </x:c>
      <x:c r="R30" s="18" t="str"/>
    </x:row>
    <x:row r="31">
      <x:c r="A31" t="str">
        <x:v>W1</x:v>
      </x:c>
      <x:c r="B31" t="str">
        <x:v>TL 02</x:v>
      </x:c>
      <x:c r="C31" t="str">
        <x:v>T02-A11</x:v>
      </x:c>
      <x:c r="D31" s="18" t="n">
        <x:v>158</x:v>
      </x:c>
      <x:c r="E31" s="18" t="n">
        <x:v>17</x:v>
      </x:c>
      <x:c r="F31" s="18" t="n">
        <x:v>21</x:v>
      </x:c>
      <x:c r="G31" s="19" t="n">
        <x:v>0.99</x:v>
      </x:c>
      <x:c r="H31" s="18" t="n">
        <x:v>66992</x:v>
      </x:c>
      <x:c r="I31" s="18" t="n">
        <x:v>5</x:v>
      </x:c>
      <x:c r="J31" s="18" t="n">
        <x:v>4</x:v>
      </x:c>
      <x:c r="K31" s="18" t="n">
        <x:v>128</x:v>
      </x:c>
      <x:c r="L31" s="14" t="n">
        <x:f>IFERROR(E31/F31,0)</x:f>
        <x:v>0.8095238095238095</x:v>
      </x:c>
      <x:c r="M31" s="16" t="n">
        <x:f>IFERROR(H31/D31,0)</x:f>
        <x:v>424</x:v>
      </x:c>
      <x:c r="N31" s="14" t="n">
        <x:f>IFERROR(J31/I31,0)</x:f>
        <x:v>0.8</x:v>
      </x:c>
      <x:c r="O31" s="14" t="n">
        <x:f>IFERROR(K31/D31,0)</x:f>
        <x:v>0.810126582278481</x:v>
      </x:c>
      <x:c r="P31" t="n">
        <x:f>IF(L31&lt;'KPI TARGETS'!$B$6,1,0)+IF(G31&lt;'KPI TARGETS'!$B$7,1,0)+IF(M31&gt;'KPI TARGETS'!$B$8,1,0)+IF(N31&lt;'KPI TARGETS'!$B$9,1,0)+IF(O31&lt;'KPI TARGETS'!$B$10,1,0)</x:f>
        <x:v>3</x:v>
      </x:c>
      <x:c r="Q31" t="str">
        <x:f>IF(P31&gt;='KPI TARGETS'!$B$11,"HIGH",IF(P31=1,"WATCH","ON TRACK"))</x:f>
        <x:v>HIGH</x:v>
      </x:c>
      <x:c r="R31" s="18" t="str"/>
    </x:row>
    <x:row r="32">
      <x:c r="A32" t="str">
        <x:v>W1</x:v>
      </x:c>
      <x:c r="B32" t="str">
        <x:v>TL 02</x:v>
      </x:c>
      <x:c r="C32" t="str">
        <x:v>T02-A12</x:v>
      </x:c>
      <x:c r="D32" s="18" t="n">
        <x:v>162</x:v>
      </x:c>
      <x:c r="E32" s="18" t="n">
        <x:v>19</x:v>
      </x:c>
      <x:c r="F32" s="18" t="n">
        <x:v>21</x:v>
      </x:c>
      <x:c r="G32" s="19" t="n">
        <x:v>0.926</x:v>
      </x:c>
      <x:c r="H32" s="18" t="n">
        <x:v>92178</x:v>
      </x:c>
      <x:c r="I32" s="18" t="n">
        <x:v>5</x:v>
      </x:c>
      <x:c r="J32" s="18" t="n">
        <x:v>5</x:v>
      </x:c>
      <x:c r="K32" s="18" t="n">
        <x:v>147</x:v>
      </x:c>
      <x:c r="L32" s="14" t="n">
        <x:f>IFERROR(E32/F32,0)</x:f>
        <x:v>0.9047619047619048</x:v>
      </x:c>
      <x:c r="M32" s="16" t="n">
        <x:f>IFERROR(H32/D32,0)</x:f>
        <x:v>569</x:v>
      </x:c>
      <x:c r="N32" s="14" t="n">
        <x:f>IFERROR(J32/I32,0)</x:f>
        <x:v>1</x:v>
      </x:c>
      <x:c r="O32" s="14" t="n">
        <x:f>IFERROR(K32/D32,0)</x:f>
        <x:v>0.9074074074074074</x:v>
      </x:c>
      <x:c r="P32" t="n">
        <x:f>IF(L32&lt;'KPI TARGETS'!$B$6,1,0)+IF(G32&lt;'KPI TARGETS'!$B$7,1,0)+IF(M32&gt;'KPI TARGETS'!$B$8,1,0)+IF(N32&lt;'KPI TARGETS'!$B$9,1,0)+IF(O32&lt;'KPI TARGETS'!$B$10,1,0)</x:f>
        <x:v>2</x:v>
      </x:c>
      <x:c r="Q32" t="str">
        <x:f>IF(P32&gt;='KPI TARGETS'!$B$11,"HIGH",IF(P32=1,"WATCH","ON TRACK"))</x:f>
        <x:v>HIGH</x:v>
      </x:c>
      <x:c r="R32" s="18" t="str"/>
    </x:row>
    <x:row r="33">
      <x:c r="A33" t="str">
        <x:v>W1</x:v>
      </x:c>
      <x:c r="B33" t="str">
        <x:v>TL 02</x:v>
      </x:c>
      <x:c r="C33" t="str">
        <x:v>T02-A13</x:v>
      </x:c>
      <x:c r="D33" s="18" t="n">
        <x:v>148</x:v>
      </x:c>
      <x:c r="E33" s="18" t="n">
        <x:v>30</x:v>
      </x:c>
      <x:c r="F33" s="18" t="n">
        <x:v>31</x:v>
      </x:c>
      <x:c r="G33" s="19" t="n">
        <x:v>0.881</x:v>
      </x:c>
      <x:c r="H33" s="18" t="n">
        <x:v>71928</x:v>
      </x:c>
      <x:c r="I33" s="18" t="n">
        <x:v>5</x:v>
      </x:c>
      <x:c r="J33" s="18" t="n">
        <x:v>5</x:v>
      </x:c>
      <x:c r="K33" s="18" t="n">
        <x:v>125</x:v>
      </x:c>
      <x:c r="L33" s="14" t="n">
        <x:f>IFERROR(E33/F33,0)</x:f>
        <x:v>0.967741935483871</x:v>
      </x:c>
      <x:c r="M33" s="16" t="n">
        <x:f>IFERROR(H33/D33,0)</x:f>
        <x:v>486</x:v>
      </x:c>
      <x:c r="N33" s="14" t="n">
        <x:f>IFERROR(J33/I33,0)</x:f>
        <x:v>1</x:v>
      </x:c>
      <x:c r="O33" s="14" t="n">
        <x:f>IFERROR(K33/D33,0)</x:f>
        <x:v>0.8445945945945946</x:v>
      </x:c>
      <x:c r="P33" t="n">
        <x:f>IF(L33&lt;'KPI TARGETS'!$B$6,1,0)+IF(G33&lt;'KPI TARGETS'!$B$7,1,0)+IF(M33&gt;'KPI TARGETS'!$B$8,1,0)+IF(N33&lt;'KPI TARGETS'!$B$9,1,0)+IF(O33&lt;'KPI TARGETS'!$B$10,1,0)</x:f>
        <x:v>2</x:v>
      </x:c>
      <x:c r="Q33" t="str">
        <x:f>IF(P33&gt;='KPI TARGETS'!$B$11,"HIGH",IF(P33=1,"WATCH","ON TRACK"))</x:f>
        <x:v>HIGH</x:v>
      </x:c>
      <x:c r="R33" s="18" t="str"/>
    </x:row>
    <x:row r="34">
      <x:c r="A34" t="str">
        <x:v>W1</x:v>
      </x:c>
      <x:c r="B34" t="str">
        <x:v>TL 02</x:v>
      </x:c>
      <x:c r="C34" t="str">
        <x:v>T02-A14</x:v>
      </x:c>
      <x:c r="D34" s="18" t="n">
        <x:v>134</x:v>
      </x:c>
      <x:c r="E34" s="18" t="n">
        <x:v>14</x:v>
      </x:c>
      <x:c r="F34" s="18" t="n">
        <x:v>16</x:v>
      </x:c>
      <x:c r="G34" s="19" t="n">
        <x:v>0.92</x:v>
      </x:c>
      <x:c r="H34" s="18" t="n">
        <x:v>60568</x:v>
      </x:c>
      <x:c r="I34" s="18" t="n">
        <x:v>5</x:v>
      </x:c>
      <x:c r="J34" s="18" t="n">
        <x:v>5</x:v>
      </x:c>
      <x:c r="K34" s="18" t="n">
        <x:v>122</x:v>
      </x:c>
      <x:c r="L34" s="14" t="n">
        <x:f>IFERROR(E34/F34,0)</x:f>
        <x:v>0.875</x:v>
      </x:c>
      <x:c r="M34" s="16" t="n">
        <x:f>IFERROR(H34/D34,0)</x:f>
        <x:v>452</x:v>
      </x:c>
      <x:c r="N34" s="14" t="n">
        <x:f>IFERROR(J34/I34,0)</x:f>
        <x:v>1</x:v>
      </x:c>
      <x:c r="O34" s="14" t="n">
        <x:f>IFERROR(K34/D34,0)</x:f>
        <x:v>0.9104477611940298</x:v>
      </x:c>
      <x:c r="P34" t="n">
        <x:f>IF(L34&lt;'KPI TARGETS'!$B$6,1,0)+IF(G34&lt;'KPI TARGETS'!$B$7,1,0)+IF(M34&gt;'KPI TARGETS'!$B$8,1,0)+IF(N34&lt;'KPI TARGETS'!$B$9,1,0)+IF(O34&lt;'KPI TARGETS'!$B$10,1,0)</x:f>
        <x:v>2</x:v>
      </x:c>
      <x:c r="Q34" t="str">
        <x:f>IF(P34&gt;='KPI TARGETS'!$B$11,"HIGH",IF(P34=1,"WATCH","ON TRACK"))</x:f>
        <x:v>HIGH</x:v>
      </x:c>
      <x:c r="R34" s="18" t="str"/>
    </x:row>
    <x:row r="35">
      <x:c r="A35" t="str">
        <x:v>W1</x:v>
      </x:c>
      <x:c r="B35" t="str">
        <x:v>TL 02</x:v>
      </x:c>
      <x:c r="C35" t="str">
        <x:v>T02-A15</x:v>
      </x:c>
      <x:c r="D35" s="18" t="n">
        <x:v>120</x:v>
      </x:c>
      <x:c r="E35" s="18" t="n">
        <x:v>29</x:v>
      </x:c>
      <x:c r="F35" s="18" t="n">
        <x:v>33</x:v>
      </x:c>
      <x:c r="G35" s="19" t="n">
        <x:v>0.871</x:v>
      </x:c>
      <x:c r="H35" s="18" t="n">
        <x:v>60480</x:v>
      </x:c>
      <x:c r="I35" s="18" t="n">
        <x:v>5</x:v>
      </x:c>
      <x:c r="J35" s="18" t="n">
        <x:v>5</x:v>
      </x:c>
      <x:c r="K35" s="18" t="n">
        <x:v>97</x:v>
      </x:c>
      <x:c r="L35" s="14" t="n">
        <x:f>IFERROR(E35/F35,0)</x:f>
        <x:v>0.8787878787878788</x:v>
      </x:c>
      <x:c r="M35" s="16" t="n">
        <x:f>IFERROR(H35/D35,0)</x:f>
        <x:v>504</x:v>
      </x:c>
      <x:c r="N35" s="14" t="n">
        <x:f>IFERROR(J35/I35,0)</x:f>
        <x:v>1</x:v>
      </x:c>
      <x:c r="O35" s="14" t="n">
        <x:f>IFERROR(K35/D35,0)</x:f>
        <x:v>0.8083333333333333</x:v>
      </x:c>
      <x:c r="P35" t="n">
        <x:f>IF(L35&lt;'KPI TARGETS'!$B$6,1,0)+IF(G35&lt;'KPI TARGETS'!$B$7,1,0)+IF(M35&gt;'KPI TARGETS'!$B$8,1,0)+IF(N35&lt;'KPI TARGETS'!$B$9,1,0)+IF(O35&lt;'KPI TARGETS'!$B$10,1,0)</x:f>
        <x:v>3</x:v>
      </x:c>
      <x:c r="Q35" t="str">
        <x:f>IF(P35&gt;='KPI TARGETS'!$B$11,"HIGH",IF(P35=1,"WATCH","ON TRACK"))</x:f>
        <x:v>HIGH</x:v>
      </x:c>
      <x:c r="R35" s="18" t="str"/>
    </x:row>
    <x:row r="36">
      <x:c r="A36" t="str">
        <x:v>W1</x:v>
      </x:c>
      <x:c r="B36" t="str">
        <x:v>TL 02</x:v>
      </x:c>
      <x:c r="C36" t="str">
        <x:v>T02-A16</x:v>
      </x:c>
      <x:c r="D36" s="18" t="n">
        <x:v>126</x:v>
      </x:c>
      <x:c r="E36" s="18" t="n">
        <x:v>20</x:v>
      </x:c>
      <x:c r="F36" s="18" t="n">
        <x:v>22</x:v>
      </x:c>
      <x:c r="G36" s="19" t="n">
        <x:v>0.932</x:v>
      </x:c>
      <x:c r="H36" s="18" t="n">
        <x:v>55062</x:v>
      </x:c>
      <x:c r="I36" s="18" t="n">
        <x:v>5</x:v>
      </x:c>
      <x:c r="J36" s="18" t="n">
        <x:v>5</x:v>
      </x:c>
      <x:c r="K36" s="18" t="n">
        <x:v>112</x:v>
      </x:c>
      <x:c r="L36" s="14" t="n">
        <x:f>IFERROR(E36/F36,0)</x:f>
        <x:v>0.9090909090909091</x:v>
      </x:c>
      <x:c r="M36" s="16" t="n">
        <x:f>IFERROR(H36/D36,0)</x:f>
        <x:v>437</x:v>
      </x:c>
      <x:c r="N36" s="14" t="n">
        <x:f>IFERROR(J36/I36,0)</x:f>
        <x:v>1</x:v>
      </x:c>
      <x:c r="O36" s="14" t="n">
        <x:f>IFERROR(K36/D36,0)</x:f>
        <x:v>0.8888888888888888</x:v>
      </x:c>
      <x:c r="P36" t="n">
        <x:f>IF(L36&lt;'KPI TARGETS'!$B$6,1,0)+IF(G36&lt;'KPI TARGETS'!$B$7,1,0)+IF(M36&gt;'KPI TARGETS'!$B$8,1,0)+IF(N36&lt;'KPI TARGETS'!$B$9,1,0)+IF(O36&lt;'KPI TARGETS'!$B$10,1,0)</x:f>
        <x:v>0</x:v>
      </x:c>
      <x:c r="Q36" t="str">
        <x:f>IF(P36&gt;='KPI TARGETS'!$B$11,"HIGH",IF(P36=1,"WATCH","ON TRACK"))</x:f>
        <x:v>ON TRACK</x:v>
      </x:c>
      <x:c r="R36" s="18" t="str"/>
    </x:row>
    <x:row r="37">
      <x:c r="A37" t="str">
        <x:v>W1</x:v>
      </x:c>
      <x:c r="B37" t="str">
        <x:v>TL 03</x:v>
      </x:c>
      <x:c r="C37" t="str">
        <x:v>T03-A01</x:v>
      </x:c>
      <x:c r="D37" s="18" t="n">
        <x:v>132</x:v>
      </x:c>
      <x:c r="E37" s="18" t="n">
        <x:v>30</x:v>
      </x:c>
      <x:c r="F37" s="18" t="n">
        <x:v>34</x:v>
      </x:c>
      <x:c r="G37" s="19" t="n">
        <x:v>0.949</x:v>
      </x:c>
      <x:c r="H37" s="18" t="n">
        <x:v>52272</x:v>
      </x:c>
      <x:c r="I37" s="18" t="n">
        <x:v>5</x:v>
      </x:c>
      <x:c r="J37" s="18" t="n">
        <x:v>4</x:v>
      </x:c>
      <x:c r="K37" s="18" t="n">
        <x:v>113</x:v>
      </x:c>
      <x:c r="L37" s="14" t="n">
        <x:f>IFERROR(E37/F37,0)</x:f>
        <x:v>0.8823529411764706</x:v>
      </x:c>
      <x:c r="M37" s="16" t="n">
        <x:f>IFERROR(H37/D37,0)</x:f>
        <x:v>396</x:v>
      </x:c>
      <x:c r="N37" s="14" t="n">
        <x:f>IFERROR(J37/I37,0)</x:f>
        <x:v>0.8</x:v>
      </x:c>
      <x:c r="O37" s="14" t="n">
        <x:f>IFERROR(K37/D37,0)</x:f>
        <x:v>0.8560606060606061</x:v>
      </x:c>
      <x:c r="P37" t="n">
        <x:f>IF(L37&lt;'KPI TARGETS'!$B$6,1,0)+IF(G37&lt;'KPI TARGETS'!$B$7,1,0)+IF(M37&gt;'KPI TARGETS'!$B$8,1,0)+IF(N37&lt;'KPI TARGETS'!$B$9,1,0)+IF(O37&lt;'KPI TARGETS'!$B$10,1,0)</x:f>
        <x:v>3</x:v>
      </x:c>
      <x:c r="Q37" t="str">
        <x:f>IF(P37&gt;='KPI TARGETS'!$B$11,"HIGH",IF(P37=1,"WATCH","ON TRACK"))</x:f>
        <x:v>HIGH</x:v>
      </x:c>
      <x:c r="R37" s="18" t="str"/>
    </x:row>
    <x:row r="38">
      <x:c r="A38" t="str">
        <x:v>W1</x:v>
      </x:c>
      <x:c r="B38" t="str">
        <x:v>TL 03</x:v>
      </x:c>
      <x:c r="C38" t="str">
        <x:v>T03-A02</x:v>
      </x:c>
      <x:c r="D38" s="18" t="n">
        <x:v>100</x:v>
      </x:c>
      <x:c r="E38" s="18" t="n">
        <x:v>26</x:v>
      </x:c>
      <x:c r="F38" s="18" t="n">
        <x:v>30</x:v>
      </x:c>
      <x:c r="G38" s="19" t="n">
        <x:v>0.885</x:v>
      </x:c>
      <x:c r="H38" s="18" t="n">
        <x:v>56300</x:v>
      </x:c>
      <x:c r="I38" s="18" t="n">
        <x:v>5</x:v>
      </x:c>
      <x:c r="J38" s="18" t="n">
        <x:v>5</x:v>
      </x:c>
      <x:c r="K38" s="18" t="n">
        <x:v>94</x:v>
      </x:c>
      <x:c r="L38" s="14" t="n">
        <x:f>IFERROR(E38/F38,0)</x:f>
        <x:v>0.8666666666666667</x:v>
      </x:c>
      <x:c r="M38" s="16" t="n">
        <x:f>IFERROR(H38/D38,0)</x:f>
        <x:v>563</x:v>
      </x:c>
      <x:c r="N38" s="14" t="n">
        <x:f>IFERROR(J38/I38,0)</x:f>
        <x:v>1</x:v>
      </x:c>
      <x:c r="O38" s="14" t="n">
        <x:f>IFERROR(K38/D38,0)</x:f>
        <x:v>0.94</x:v>
      </x:c>
      <x:c r="P38" t="n">
        <x:f>IF(L38&lt;'KPI TARGETS'!$B$6,1,0)+IF(G38&lt;'KPI TARGETS'!$B$7,1,0)+IF(M38&gt;'KPI TARGETS'!$B$8,1,0)+IF(N38&lt;'KPI TARGETS'!$B$9,1,0)+IF(O38&lt;'KPI TARGETS'!$B$10,1,0)</x:f>
        <x:v>3</x:v>
      </x:c>
      <x:c r="Q38" t="str">
        <x:f>IF(P38&gt;='KPI TARGETS'!$B$11,"HIGH",IF(P38=1,"WATCH","ON TRACK"))</x:f>
        <x:v>HIGH</x:v>
      </x:c>
      <x:c r="R38" s="18" t="str"/>
    </x:row>
    <x:row r="39">
      <x:c r="A39" t="str">
        <x:v>W1</x:v>
      </x:c>
      <x:c r="B39" t="str">
        <x:v>TL 03</x:v>
      </x:c>
      <x:c r="C39" t="str">
        <x:v>T03-A03</x:v>
      </x:c>
      <x:c r="D39" s="18" t="n">
        <x:v>137</x:v>
      </x:c>
      <x:c r="E39" s="18" t="n">
        <x:v>19</x:v>
      </x:c>
      <x:c r="F39" s="18" t="n">
        <x:v>23</x:v>
      </x:c>
      <x:c r="G39" s="19" t="n">
        <x:v>0.862</x:v>
      </x:c>
      <x:c r="H39" s="18" t="n">
        <x:v>59732</x:v>
      </x:c>
      <x:c r="I39" s="18" t="n">
        <x:v>5</x:v>
      </x:c>
      <x:c r="J39" s="18" t="n">
        <x:v>5</x:v>
      </x:c>
      <x:c r="K39" s="18" t="n">
        <x:v>120</x:v>
      </x:c>
      <x:c r="L39" s="14" t="n">
        <x:f>IFERROR(E39/F39,0)</x:f>
        <x:v>0.8260869565217391</x:v>
      </x:c>
      <x:c r="M39" s="16" t="n">
        <x:f>IFERROR(H39/D39,0)</x:f>
        <x:v>436</x:v>
      </x:c>
      <x:c r="N39" s="14" t="n">
        <x:f>IFERROR(J39/I39,0)</x:f>
        <x:v>1</x:v>
      </x:c>
      <x:c r="O39" s="14" t="n">
        <x:f>IFERROR(K39/D39,0)</x:f>
        <x:v>0.8759124087591241</x:v>
      </x:c>
      <x:c r="P39" t="n">
        <x:f>IF(L39&lt;'KPI TARGETS'!$B$6,1,0)+IF(G39&lt;'KPI TARGETS'!$B$7,1,0)+IF(M39&gt;'KPI TARGETS'!$B$8,1,0)+IF(N39&lt;'KPI TARGETS'!$B$9,1,0)+IF(O39&lt;'KPI TARGETS'!$B$10,1,0)</x:f>
        <x:v>3</x:v>
      </x:c>
      <x:c r="Q39" t="str">
        <x:f>IF(P39&gt;='KPI TARGETS'!$B$11,"HIGH",IF(P39=1,"WATCH","ON TRACK"))</x:f>
        <x:v>HIGH</x:v>
      </x:c>
      <x:c r="R39" s="18" t="str"/>
    </x:row>
    <x:row r="40">
      <x:c r="A40" t="str">
        <x:v>W1</x:v>
      </x:c>
      <x:c r="B40" t="str">
        <x:v>TL 03</x:v>
      </x:c>
      <x:c r="C40" t="str">
        <x:v>T03-A04</x:v>
      </x:c>
      <x:c r="D40" s="18" t="n">
        <x:v>122</x:v>
      </x:c>
      <x:c r="E40" s="18" t="n">
        <x:v>23</x:v>
      </x:c>
      <x:c r="F40" s="18" t="n">
        <x:v>25</x:v>
      </x:c>
      <x:c r="G40" s="19" t="n">
        <x:v>0.957</x:v>
      </x:c>
      <x:c r="H40" s="18" t="n">
        <x:v>55632</x:v>
      </x:c>
      <x:c r="I40" s="18" t="n">
        <x:v>5</x:v>
      </x:c>
      <x:c r="J40" s="18" t="n">
        <x:v>5</x:v>
      </x:c>
      <x:c r="K40" s="18" t="n">
        <x:v>114</x:v>
      </x:c>
      <x:c r="L40" s="14" t="n">
        <x:f>IFERROR(E40/F40,0)</x:f>
        <x:v>0.92</x:v>
      </x:c>
      <x:c r="M40" s="16" t="n">
        <x:f>IFERROR(H40/D40,0)</x:f>
        <x:v>456</x:v>
      </x:c>
      <x:c r="N40" s="14" t="n">
        <x:f>IFERROR(J40/I40,0)</x:f>
        <x:v>1</x:v>
      </x:c>
      <x:c r="O40" s="14" t="n">
        <x:f>IFERROR(K40/D40,0)</x:f>
        <x:v>0.9344262295081968</x:v>
      </x:c>
      <x:c r="P40" t="n">
        <x:f>IF(L40&lt;'KPI TARGETS'!$B$6,1,0)+IF(G40&lt;'KPI TARGETS'!$B$7,1,0)+IF(M40&gt;'KPI TARGETS'!$B$8,1,0)+IF(N40&lt;'KPI TARGETS'!$B$9,1,0)+IF(O40&lt;'KPI TARGETS'!$B$10,1,0)</x:f>
        <x:v>0</x:v>
      </x:c>
      <x:c r="Q40" t="str">
        <x:f>IF(P40&gt;='KPI TARGETS'!$B$11,"HIGH",IF(P40=1,"WATCH","ON TRACK"))</x:f>
        <x:v>ON TRACK</x:v>
      </x:c>
      <x:c r="R40" s="18" t="str"/>
    </x:row>
    <x:row r="41">
      <x:c r="A41" t="str">
        <x:v>W1</x:v>
      </x:c>
      <x:c r="B41" t="str">
        <x:v>TL 03</x:v>
      </x:c>
      <x:c r="C41" t="str">
        <x:v>T03-A05</x:v>
      </x:c>
      <x:c r="D41" s="18" t="n">
        <x:v>108</x:v>
      </x:c>
      <x:c r="E41" s="18" t="n">
        <x:v>25</x:v>
      </x:c>
      <x:c r="F41" s="18" t="n">
        <x:v>29</x:v>
      </x:c>
      <x:c r="G41" s="19" t="n">
        <x:v>0.903</x:v>
      </x:c>
      <x:c r="H41" s="18" t="n">
        <x:v>56592</x:v>
      </x:c>
      <x:c r="I41" s="18" t="n">
        <x:v>5</x:v>
      </x:c>
      <x:c r="J41" s="18" t="n">
        <x:v>5</x:v>
      </x:c>
      <x:c r="K41" s="18" t="n">
        <x:v>105</x:v>
      </x:c>
      <x:c r="L41" s="14" t="n">
        <x:f>IFERROR(E41/F41,0)</x:f>
        <x:v>0.8620689655172413</x:v>
      </x:c>
      <x:c r="M41" s="16" t="n">
        <x:f>IFERROR(H41/D41,0)</x:f>
        <x:v>524</x:v>
      </x:c>
      <x:c r="N41" s="14" t="n">
        <x:f>IFERROR(J41/I41,0)</x:f>
        <x:v>1</x:v>
      </x:c>
      <x:c r="O41" s="14" t="n">
        <x:f>IFERROR(K41/D41,0)</x:f>
        <x:v>0.9722222222222222</x:v>
      </x:c>
      <x:c r="P41" t="n">
        <x:f>IF(L41&lt;'KPI TARGETS'!$B$6,1,0)+IF(G41&lt;'KPI TARGETS'!$B$7,1,0)+IF(M41&gt;'KPI TARGETS'!$B$8,1,0)+IF(N41&lt;'KPI TARGETS'!$B$9,1,0)+IF(O41&lt;'KPI TARGETS'!$B$10,1,0)</x:f>
        <x:v>3</x:v>
      </x:c>
      <x:c r="Q41" t="str">
        <x:f>IF(P41&gt;='KPI TARGETS'!$B$11,"HIGH",IF(P41=1,"WATCH","ON TRACK"))</x:f>
        <x:v>HIGH</x:v>
      </x:c>
      <x:c r="R41" s="18" t="str"/>
    </x:row>
    <x:row r="42">
      <x:c r="A42" t="str">
        <x:v>W1</x:v>
      </x:c>
      <x:c r="B42" t="str">
        <x:v>TL 03</x:v>
      </x:c>
      <x:c r="C42" t="str">
        <x:v>T03-A06</x:v>
      </x:c>
      <x:c r="D42" s="18" t="n">
        <x:v>133</x:v>
      </x:c>
      <x:c r="E42" s="18" t="n">
        <x:v>29</x:v>
      </x:c>
      <x:c r="F42" s="18" t="n">
        <x:v>32</x:v>
      </x:c>
      <x:c r="G42" s="19" t="n">
        <x:v>0.88</x:v>
      </x:c>
      <x:c r="H42" s="18" t="n">
        <x:v>56126</x:v>
      </x:c>
      <x:c r="I42" s="18" t="n">
        <x:v>5</x:v>
      </x:c>
      <x:c r="J42" s="18" t="n">
        <x:v>5</x:v>
      </x:c>
      <x:c r="K42" s="18" t="n">
        <x:v>123</x:v>
      </x:c>
      <x:c r="L42" s="14" t="n">
        <x:f>IFERROR(E42/F42,0)</x:f>
        <x:v>0.90625</x:v>
      </x:c>
      <x:c r="M42" s="16" t="n">
        <x:f>IFERROR(H42/D42,0)</x:f>
        <x:v>422</x:v>
      </x:c>
      <x:c r="N42" s="14" t="n">
        <x:f>IFERROR(J42/I42,0)</x:f>
        <x:v>1</x:v>
      </x:c>
      <x:c r="O42" s="14" t="n">
        <x:f>IFERROR(K42/D42,0)</x:f>
        <x:v>0.924812030075188</x:v>
      </x:c>
      <x:c r="P42" t="n">
        <x:f>IF(L42&lt;'KPI TARGETS'!$B$6,1,0)+IF(G42&lt;'KPI TARGETS'!$B$7,1,0)+IF(M42&gt;'KPI TARGETS'!$B$8,1,0)+IF(N42&lt;'KPI TARGETS'!$B$9,1,0)+IF(O42&lt;'KPI TARGETS'!$B$10,1,0)</x:f>
        <x:v>1</x:v>
      </x:c>
      <x:c r="Q42" t="str">
        <x:f>IF(P42&gt;='KPI TARGETS'!$B$11,"HIGH",IF(P42=1,"WATCH","ON TRACK"))</x:f>
        <x:v>WATCH</x:v>
      </x:c>
      <x:c r="R42" s="18" t="str"/>
    </x:row>
    <x:row r="43">
      <x:c r="A43" t="str">
        <x:v>W1</x:v>
      </x:c>
      <x:c r="B43" t="str">
        <x:v>TL 03</x:v>
      </x:c>
      <x:c r="C43" t="str">
        <x:v>T03-A07</x:v>
      </x:c>
      <x:c r="D43" s="18" t="n">
        <x:v>110</x:v>
      </x:c>
      <x:c r="E43" s="18" t="n">
        <x:v>34</x:v>
      </x:c>
      <x:c r="F43" s="18" t="n">
        <x:v>34</x:v>
      </x:c>
      <x:c r="G43" s="19" t="n">
        <x:v>0.873</x:v>
      </x:c>
      <x:c r="H43" s="18" t="n">
        <x:v>50490</x:v>
      </x:c>
      <x:c r="I43" s="18" t="n">
        <x:v>5</x:v>
      </x:c>
      <x:c r="J43" s="18" t="n">
        <x:v>5</x:v>
      </x:c>
      <x:c r="K43" s="18" t="n">
        <x:v>92</x:v>
      </x:c>
      <x:c r="L43" s="14" t="n">
        <x:f>IFERROR(E43/F43,0)</x:f>
        <x:v>1</x:v>
      </x:c>
      <x:c r="M43" s="16" t="n">
        <x:f>IFERROR(H43/D43,0)</x:f>
        <x:v>459</x:v>
      </x:c>
      <x:c r="N43" s="14" t="n">
        <x:f>IFERROR(J43/I43,0)</x:f>
        <x:v>1</x:v>
      </x:c>
      <x:c r="O43" s="14" t="n">
        <x:f>IFERROR(K43/D43,0)</x:f>
        <x:v>0.8363636363636363</x:v>
      </x:c>
      <x:c r="P43" t="n">
        <x:f>IF(L43&lt;'KPI TARGETS'!$B$6,1,0)+IF(G43&lt;'KPI TARGETS'!$B$7,1,0)+IF(M43&gt;'KPI TARGETS'!$B$8,1,0)+IF(N43&lt;'KPI TARGETS'!$B$9,1,0)+IF(O43&lt;'KPI TARGETS'!$B$10,1,0)</x:f>
        <x:v>2</x:v>
      </x:c>
      <x:c r="Q43" t="str">
        <x:f>IF(P43&gt;='KPI TARGETS'!$B$11,"HIGH",IF(P43=1,"WATCH","ON TRACK"))</x:f>
        <x:v>HIGH</x:v>
      </x:c>
      <x:c r="R43" s="18" t="str"/>
    </x:row>
    <x:row r="44">
      <x:c r="A44" t="str">
        <x:v>W1</x:v>
      </x:c>
      <x:c r="B44" t="str">
        <x:v>TL 03</x:v>
      </x:c>
      <x:c r="C44" t="str">
        <x:v>T03-A08</x:v>
      </x:c>
      <x:c r="D44" s="18" t="n">
        <x:v>92</x:v>
      </x:c>
      <x:c r="E44" s="18" t="n">
        <x:v>30</x:v>
      </x:c>
      <x:c r="F44" s="18" t="n">
        <x:v>35</x:v>
      </x:c>
      <x:c r="G44" s="19" t="n">
        <x:v>0.881</x:v>
      </x:c>
      <x:c r="H44" s="18" t="n">
        <x:v>40020</x:v>
      </x:c>
      <x:c r="I44" s="18" t="n">
        <x:v>5</x:v>
      </x:c>
      <x:c r="J44" s="18" t="n">
        <x:v>5</x:v>
      </x:c>
      <x:c r="K44" s="18" t="n">
        <x:v>88</x:v>
      </x:c>
      <x:c r="L44" s="14" t="n">
        <x:f>IFERROR(E44/F44,0)</x:f>
        <x:v>0.8571428571428571</x:v>
      </x:c>
      <x:c r="M44" s="16" t="n">
        <x:f>IFERROR(H44/D44,0)</x:f>
        <x:v>435</x:v>
      </x:c>
      <x:c r="N44" s="14" t="n">
        <x:f>IFERROR(J44/I44,0)</x:f>
        <x:v>1</x:v>
      </x:c>
      <x:c r="O44" s="14" t="n">
        <x:f>IFERROR(K44/D44,0)</x:f>
        <x:v>0.9565217391304348</x:v>
      </x:c>
      <x:c r="P44" t="n">
        <x:f>IF(L44&lt;'KPI TARGETS'!$B$6,1,0)+IF(G44&lt;'KPI TARGETS'!$B$7,1,0)+IF(M44&gt;'KPI TARGETS'!$B$8,1,0)+IF(N44&lt;'KPI TARGETS'!$B$9,1,0)+IF(O44&lt;'KPI TARGETS'!$B$10,1,0)</x:f>
        <x:v>2</x:v>
      </x:c>
      <x:c r="Q44" t="str">
        <x:f>IF(P44&gt;='KPI TARGETS'!$B$11,"HIGH",IF(P44=1,"WATCH","ON TRACK"))</x:f>
        <x:v>HIGH</x:v>
      </x:c>
      <x:c r="R44" s="18" t="str"/>
    </x:row>
    <x:row r="45">
      <x:c r="A45" t="str">
        <x:v>W1</x:v>
      </x:c>
      <x:c r="B45" t="str">
        <x:v>TL 03</x:v>
      </x:c>
      <x:c r="C45" t="str">
        <x:v>T03-A09</x:v>
      </x:c>
      <x:c r="D45" s="18" t="n">
        <x:v>147</x:v>
      </x:c>
      <x:c r="E45" s="18" t="n">
        <x:v>26</x:v>
      </x:c>
      <x:c r="F45" s="18" t="n">
        <x:v>27</x:v>
      </x:c>
      <x:c r="G45" s="19" t="n">
        <x:v>0.975</x:v>
      </x:c>
      <x:c r="H45" s="18" t="n">
        <x:v>70119</x:v>
      </x:c>
      <x:c r="I45" s="18" t="n">
        <x:v>5</x:v>
      </x:c>
      <x:c r="J45" s="18" t="n">
        <x:v>5</x:v>
      </x:c>
      <x:c r="K45" s="18" t="n">
        <x:v>132</x:v>
      </x:c>
      <x:c r="L45" s="14" t="n">
        <x:f>IFERROR(E45/F45,0)</x:f>
        <x:v>0.9629629629629629</x:v>
      </x:c>
      <x:c r="M45" s="16" t="n">
        <x:f>IFERROR(H45/D45,0)</x:f>
        <x:v>477</x:v>
      </x:c>
      <x:c r="N45" s="14" t="n">
        <x:f>IFERROR(J45/I45,0)</x:f>
        <x:v>1</x:v>
      </x:c>
      <x:c r="O45" s="14" t="n">
        <x:f>IFERROR(K45/D45,0)</x:f>
        <x:v>0.8979591836734694</x:v>
      </x:c>
      <x:c r="P45" t="n">
        <x:f>IF(L45&lt;'KPI TARGETS'!$B$6,1,0)+IF(G45&lt;'KPI TARGETS'!$B$7,1,0)+IF(M45&gt;'KPI TARGETS'!$B$8,1,0)+IF(N45&lt;'KPI TARGETS'!$B$9,1,0)+IF(O45&lt;'KPI TARGETS'!$B$10,1,0)</x:f>
        <x:v>0</x:v>
      </x:c>
      <x:c r="Q45" t="str">
        <x:f>IF(P45&gt;='KPI TARGETS'!$B$11,"HIGH",IF(P45=1,"WATCH","ON TRACK"))</x:f>
        <x:v>ON TRACK</x:v>
      </x:c>
      <x:c r="R45" s="18" t="str"/>
    </x:row>
    <x:row r="46">
      <x:c r="A46" t="str">
        <x:v>W1</x:v>
      </x:c>
      <x:c r="B46" t="str">
        <x:v>TL 03</x:v>
      </x:c>
      <x:c r="C46" t="str">
        <x:v>T03-A10</x:v>
      </x:c>
      <x:c r="D46" s="18" t="n">
        <x:v>115</x:v>
      </x:c>
      <x:c r="E46" s="18" t="n">
        <x:v>17</x:v>
      </x:c>
      <x:c r="F46" s="18" t="n">
        <x:v>17</x:v>
      </x:c>
      <x:c r="G46" s="19" t="n">
        <x:v>0.96</x:v>
      </x:c>
      <x:c r="H46" s="18" t="n">
        <x:v>56350</x:v>
      </x:c>
      <x:c r="I46" s="18" t="n">
        <x:v>5</x:v>
      </x:c>
      <x:c r="J46" s="18" t="n">
        <x:v>5</x:v>
      </x:c>
      <x:c r="K46" s="18" t="n">
        <x:v>92</x:v>
      </x:c>
      <x:c r="L46" s="14" t="n">
        <x:f>IFERROR(E46/F46,0)</x:f>
        <x:v>1</x:v>
      </x:c>
      <x:c r="M46" s="16" t="n">
        <x:f>IFERROR(H46/D46,0)</x:f>
        <x:v>490</x:v>
      </x:c>
      <x:c r="N46" s="14" t="n">
        <x:f>IFERROR(J46/I46,0)</x:f>
        <x:v>1</x:v>
      </x:c>
      <x:c r="O46" s="14" t="n">
        <x:f>IFERROR(K46/D46,0)</x:f>
        <x:v>0.8</x:v>
      </x:c>
      <x:c r="P46" t="n">
        <x:f>IF(L46&lt;'KPI TARGETS'!$B$6,1,0)+IF(G46&lt;'KPI TARGETS'!$B$7,1,0)+IF(M46&gt;'KPI TARGETS'!$B$8,1,0)+IF(N46&lt;'KPI TARGETS'!$B$9,1,0)+IF(O46&lt;'KPI TARGETS'!$B$10,1,0)</x:f>
        <x:v>1</x:v>
      </x:c>
      <x:c r="Q46" t="str">
        <x:f>IF(P46&gt;='KPI TARGETS'!$B$11,"HIGH",IF(P46=1,"WATCH","ON TRACK"))</x:f>
        <x:v>WATCH</x:v>
      </x:c>
      <x:c r="R46" s="18" t="str"/>
    </x:row>
    <x:row r="47">
      <x:c r="A47" t="str">
        <x:v>W1</x:v>
      </x:c>
      <x:c r="B47" t="str">
        <x:v>TL 03</x:v>
      </x:c>
      <x:c r="C47" t="str">
        <x:v>T03-A11</x:v>
      </x:c>
      <x:c r="D47" s="18" t="n">
        <x:v>133</x:v>
      </x:c>
      <x:c r="E47" s="18" t="n">
        <x:v>16</x:v>
      </x:c>
      <x:c r="F47" s="18" t="n">
        <x:v>18</x:v>
      </x:c>
      <x:c r="G47" s="19" t="n">
        <x:v>0.959</x:v>
      </x:c>
      <x:c r="H47" s="18" t="n">
        <x:v>74879</x:v>
      </x:c>
      <x:c r="I47" s="18" t="n">
        <x:v>5</x:v>
      </x:c>
      <x:c r="J47" s="18" t="n">
        <x:v>5</x:v>
      </x:c>
      <x:c r="K47" s="18" t="n">
        <x:v>123</x:v>
      </x:c>
      <x:c r="L47" s="14" t="n">
        <x:f>IFERROR(E47/F47,0)</x:f>
        <x:v>0.8888888888888888</x:v>
      </x:c>
      <x:c r="M47" s="16" t="n">
        <x:f>IFERROR(H47/D47,0)</x:f>
        <x:v>563</x:v>
      </x:c>
      <x:c r="N47" s="14" t="n">
        <x:f>IFERROR(J47/I47,0)</x:f>
        <x:v>1</x:v>
      </x:c>
      <x:c r="O47" s="14" t="n">
        <x:f>IFERROR(K47/D47,0)</x:f>
        <x:v>0.924812030075188</x:v>
      </x:c>
      <x:c r="P47" t="n">
        <x:f>IF(L47&lt;'KPI TARGETS'!$B$6,1,0)+IF(G47&lt;'KPI TARGETS'!$B$7,1,0)+IF(M47&gt;'KPI TARGETS'!$B$8,1,0)+IF(N47&lt;'KPI TARGETS'!$B$9,1,0)+IF(O47&lt;'KPI TARGETS'!$B$10,1,0)</x:f>
        <x:v>2</x:v>
      </x:c>
      <x:c r="Q47" t="str">
        <x:f>IF(P47&gt;='KPI TARGETS'!$B$11,"HIGH",IF(P47=1,"WATCH","ON TRACK"))</x:f>
        <x:v>HIGH</x:v>
      </x:c>
      <x:c r="R47" s="18" t="str"/>
    </x:row>
    <x:row r="48">
      <x:c r="A48" t="str">
        <x:v>W1</x:v>
      </x:c>
      <x:c r="B48" t="str">
        <x:v>TL 03</x:v>
      </x:c>
      <x:c r="C48" t="str">
        <x:v>T03-A12</x:v>
      </x:c>
      <x:c r="D48" s="18" t="n">
        <x:v>123</x:v>
      </x:c>
      <x:c r="E48" s="18" t="n">
        <x:v>28</x:v>
      </x:c>
      <x:c r="F48" s="18" t="n">
        <x:v>30</x:v>
      </x:c>
      <x:c r="G48" s="19" t="n">
        <x:v>0.964</x:v>
      </x:c>
      <x:c r="H48" s="18" t="n">
        <x:v>56334</x:v>
      </x:c>
      <x:c r="I48" s="18" t="n">
        <x:v>5</x:v>
      </x:c>
      <x:c r="J48" s="18" t="n">
        <x:v>4</x:v>
      </x:c>
      <x:c r="K48" s="18" t="n">
        <x:v>101</x:v>
      </x:c>
      <x:c r="L48" s="14" t="n">
        <x:f>IFERROR(E48/F48,0)</x:f>
        <x:v>0.9333333333333333</x:v>
      </x:c>
      <x:c r="M48" s="16" t="n">
        <x:f>IFERROR(H48/D48,0)</x:f>
        <x:v>458</x:v>
      </x:c>
      <x:c r="N48" s="14" t="n">
        <x:f>IFERROR(J48/I48,0)</x:f>
        <x:v>0.8</x:v>
      </x:c>
      <x:c r="O48" s="14" t="n">
        <x:f>IFERROR(K48/D48,0)</x:f>
        <x:v>0.8211382113821138</x:v>
      </x:c>
      <x:c r="P48" t="n">
        <x:f>IF(L48&lt;'KPI TARGETS'!$B$6,1,0)+IF(G48&lt;'KPI TARGETS'!$B$7,1,0)+IF(M48&gt;'KPI TARGETS'!$B$8,1,0)+IF(N48&lt;'KPI TARGETS'!$B$9,1,0)+IF(O48&lt;'KPI TARGETS'!$B$10,1,0)</x:f>
        <x:v>2</x:v>
      </x:c>
      <x:c r="Q48" t="str">
        <x:f>IF(P48&gt;='KPI TARGETS'!$B$11,"HIGH",IF(P48=1,"WATCH","ON TRACK"))</x:f>
        <x:v>HIGH</x:v>
      </x:c>
      <x:c r="R48" s="18" t="str"/>
    </x:row>
    <x:row r="49">
      <x:c r="A49" t="str">
        <x:v>W1</x:v>
      </x:c>
      <x:c r="B49" t="str">
        <x:v>TL 03</x:v>
      </x:c>
      <x:c r="C49" t="str">
        <x:v>T03-A13</x:v>
      </x:c>
      <x:c r="D49" s="18" t="n">
        <x:v>111</x:v>
      </x:c>
      <x:c r="E49" s="18" t="n">
        <x:v>24</x:v>
      </x:c>
      <x:c r="F49" s="18" t="n">
        <x:v>25</x:v>
      </x:c>
      <x:c r="G49" s="19" t="n">
        <x:v>0.906</x:v>
      </x:c>
      <x:c r="H49" s="18" t="n">
        <x:v>46731</x:v>
      </x:c>
      <x:c r="I49" s="18" t="n">
        <x:v>5</x:v>
      </x:c>
      <x:c r="J49" s="18" t="n">
        <x:v>5</x:v>
      </x:c>
      <x:c r="K49" s="18" t="n">
        <x:v>106</x:v>
      </x:c>
      <x:c r="L49" s="14" t="n">
        <x:f>IFERROR(E49/F49,0)</x:f>
        <x:v>0.96</x:v>
      </x:c>
      <x:c r="M49" s="16" t="n">
        <x:f>IFERROR(H49/D49,0)</x:f>
        <x:v>421</x:v>
      </x:c>
      <x:c r="N49" s="14" t="n">
        <x:f>IFERROR(J49/I49,0)</x:f>
        <x:v>1</x:v>
      </x:c>
      <x:c r="O49" s="14" t="n">
        <x:f>IFERROR(K49/D49,0)</x:f>
        <x:v>0.954954954954955</x:v>
      </x:c>
      <x:c r="P49" t="n">
        <x:f>IF(L49&lt;'KPI TARGETS'!$B$6,1,0)+IF(G49&lt;'KPI TARGETS'!$B$7,1,0)+IF(M49&gt;'KPI TARGETS'!$B$8,1,0)+IF(N49&lt;'KPI TARGETS'!$B$9,1,0)+IF(O49&lt;'KPI TARGETS'!$B$10,1,0)</x:f>
        <x:v>1</x:v>
      </x:c>
      <x:c r="Q49" t="str">
        <x:f>IF(P49&gt;='KPI TARGETS'!$B$11,"HIGH",IF(P49=1,"WATCH","ON TRACK"))</x:f>
        <x:v>WATCH</x:v>
      </x:c>
      <x:c r="R49" s="18" t="str"/>
    </x:row>
    <x:row r="50">
      <x:c r="A50" t="str">
        <x:v>W1</x:v>
      </x:c>
      <x:c r="B50" t="str">
        <x:v>TL 03</x:v>
      </x:c>
      <x:c r="C50" t="str">
        <x:v>T03-A14</x:v>
      </x:c>
      <x:c r="D50" s="18" t="n">
        <x:v>113</x:v>
      </x:c>
      <x:c r="E50" s="18" t="n">
        <x:v>15</x:v>
      </x:c>
      <x:c r="F50" s="18" t="n">
        <x:v>18</x:v>
      </x:c>
      <x:c r="G50" s="19" t="n">
        <x:v>0.968</x:v>
      </x:c>
      <x:c r="H50" s="18" t="n">
        <x:v>45652</x:v>
      </x:c>
      <x:c r="I50" s="18" t="n">
        <x:v>5</x:v>
      </x:c>
      <x:c r="J50" s="18" t="n">
        <x:v>5</x:v>
      </x:c>
      <x:c r="K50" s="18" t="n">
        <x:v>98</x:v>
      </x:c>
      <x:c r="L50" s="14" t="n">
        <x:f>IFERROR(E50/F50,0)</x:f>
        <x:v>0.8333333333333334</x:v>
      </x:c>
      <x:c r="M50" s="16" t="n">
        <x:f>IFERROR(H50/D50,0)</x:f>
        <x:v>404</x:v>
      </x:c>
      <x:c r="N50" s="14" t="n">
        <x:f>IFERROR(J50/I50,0)</x:f>
        <x:v>1</x:v>
      </x:c>
      <x:c r="O50" s="14" t="n">
        <x:f>IFERROR(K50/D50,0)</x:f>
        <x:v>0.8672566371681416</x:v>
      </x:c>
      <x:c r="P50" t="n">
        <x:f>IF(L50&lt;'KPI TARGETS'!$B$6,1,0)+IF(G50&lt;'KPI TARGETS'!$B$7,1,0)+IF(M50&gt;'KPI TARGETS'!$B$8,1,0)+IF(N50&lt;'KPI TARGETS'!$B$9,1,0)+IF(O50&lt;'KPI TARGETS'!$B$10,1,0)</x:f>
        <x:v>2</x:v>
      </x:c>
      <x:c r="Q50" t="str">
        <x:f>IF(P50&gt;='KPI TARGETS'!$B$11,"HIGH",IF(P50=1,"WATCH","ON TRACK"))</x:f>
        <x:v>HIGH</x:v>
      </x:c>
      <x:c r="R50" s="18" t="str"/>
    </x:row>
    <x:row r="51">
      <x:c r="A51" t="str">
        <x:v>W1</x:v>
      </x:c>
      <x:c r="B51" t="str">
        <x:v>TL 04</x:v>
      </x:c>
      <x:c r="C51" t="str">
        <x:v>T04-A01</x:v>
      </x:c>
      <x:c r="D51" s="18" t="n">
        <x:v>92</x:v>
      </x:c>
      <x:c r="E51" s="18" t="n">
        <x:v>20</x:v>
      </x:c>
      <x:c r="F51" s="18" t="n">
        <x:v>24</x:v>
      </x:c>
      <x:c r="G51" s="19" t="n">
        <x:v>0.948</x:v>
      </x:c>
      <x:c r="H51" s="18" t="n">
        <x:v>48576</x:v>
      </x:c>
      <x:c r="I51" s="18" t="n">
        <x:v>5</x:v>
      </x:c>
      <x:c r="J51" s="18" t="n">
        <x:v>5</x:v>
      </x:c>
      <x:c r="K51" s="18" t="n">
        <x:v>84</x:v>
      </x:c>
      <x:c r="L51" s="14" t="n">
        <x:f>IFERROR(E51/F51,0)</x:f>
        <x:v>0.8333333333333334</x:v>
      </x:c>
      <x:c r="M51" s="16" t="n">
        <x:f>IFERROR(H51/D51,0)</x:f>
        <x:v>528</x:v>
      </x:c>
      <x:c r="N51" s="14" t="n">
        <x:f>IFERROR(J51/I51,0)</x:f>
        <x:v>1</x:v>
      </x:c>
      <x:c r="O51" s="14" t="n">
        <x:f>IFERROR(K51/D51,0)</x:f>
        <x:v>0.9130434782608695</x:v>
      </x:c>
      <x:c r="P51" t="n">
        <x:f>IF(L51&lt;'KPI TARGETS'!$B$6,1,0)+IF(G51&lt;'KPI TARGETS'!$B$7,1,0)+IF(M51&gt;'KPI TARGETS'!$B$8,1,0)+IF(N51&lt;'KPI TARGETS'!$B$9,1,0)+IF(O51&lt;'KPI TARGETS'!$B$10,1,0)</x:f>
        <x:v>2</x:v>
      </x:c>
      <x:c r="Q51" t="str">
        <x:f>IF(P51&gt;='KPI TARGETS'!$B$11,"HIGH",IF(P51=1,"WATCH","ON TRACK"))</x:f>
        <x:v>HIGH</x:v>
      </x:c>
      <x:c r="R51" s="18" t="str"/>
    </x:row>
    <x:row r="52">
      <x:c r="A52" t="str">
        <x:v>W1</x:v>
      </x:c>
      <x:c r="B52" t="str">
        <x:v>TL 04</x:v>
      </x:c>
      <x:c r="C52" t="str">
        <x:v>T04-A02</x:v>
      </x:c>
      <x:c r="D52" s="18" t="n">
        <x:v>159</x:v>
      </x:c>
      <x:c r="E52" s="18" t="n">
        <x:v>23</x:v>
      </x:c>
      <x:c r="F52" s="18" t="n">
        <x:v>27</x:v>
      </x:c>
      <x:c r="G52" s="19" t="n">
        <x:v>0.9</x:v>
      </x:c>
      <x:c r="H52" s="18" t="n">
        <x:v>85383</x:v>
      </x:c>
      <x:c r="I52" s="18" t="n">
        <x:v>5</x:v>
      </x:c>
      <x:c r="J52" s="18" t="n">
        <x:v>5</x:v>
      </x:c>
      <x:c r="K52" s="18" t="n">
        <x:v>140</x:v>
      </x:c>
      <x:c r="L52" s="14" t="n">
        <x:f>IFERROR(E52/F52,0)</x:f>
        <x:v>0.8518518518518519</x:v>
      </x:c>
      <x:c r="M52" s="16" t="n">
        <x:f>IFERROR(H52/D52,0)</x:f>
        <x:v>537</x:v>
      </x:c>
      <x:c r="N52" s="14" t="n">
        <x:f>IFERROR(J52/I52,0)</x:f>
        <x:v>1</x:v>
      </x:c>
      <x:c r="O52" s="14" t="n">
        <x:f>IFERROR(K52/D52,0)</x:f>
        <x:v>0.8805031446540881</x:v>
      </x:c>
      <x:c r="P52" t="n">
        <x:f>IF(L52&lt;'KPI TARGETS'!$B$6,1,0)+IF(G52&lt;'KPI TARGETS'!$B$7,1,0)+IF(M52&gt;'KPI TARGETS'!$B$8,1,0)+IF(N52&lt;'KPI TARGETS'!$B$9,1,0)+IF(O52&lt;'KPI TARGETS'!$B$10,1,0)</x:f>
        <x:v>3</x:v>
      </x:c>
      <x:c r="Q52" t="str">
        <x:f>IF(P52&gt;='KPI TARGETS'!$B$11,"HIGH",IF(P52=1,"WATCH","ON TRACK"))</x:f>
        <x:v>HIGH</x:v>
      </x:c>
      <x:c r="R52" s="18" t="str"/>
    </x:row>
    <x:row r="53">
      <x:c r="A53" t="str">
        <x:v>W1</x:v>
      </x:c>
      <x:c r="B53" t="str">
        <x:v>TL 04</x:v>
      </x:c>
      <x:c r="C53" t="str">
        <x:v>T04-A03</x:v>
      </x:c>
      <x:c r="D53" s="18" t="n">
        <x:v>120</x:v>
      </x:c>
      <x:c r="E53" s="18" t="n">
        <x:v>15</x:v>
      </x:c>
      <x:c r="F53" s="18" t="n">
        <x:v>17</x:v>
      </x:c>
      <x:c r="G53" s="19" t="n">
        <x:v>0.853</x:v>
      </x:c>
      <x:c r="H53" s="18" t="n">
        <x:v>66840</x:v>
      </x:c>
      <x:c r="I53" s="18" t="n">
        <x:v>5</x:v>
      </x:c>
      <x:c r="J53" s="18" t="n">
        <x:v>4</x:v>
      </x:c>
      <x:c r="K53" s="18" t="n">
        <x:v>109</x:v>
      </x:c>
      <x:c r="L53" s="14" t="n">
        <x:f>IFERROR(E53/F53,0)</x:f>
        <x:v>0.8823529411764706</x:v>
      </x:c>
      <x:c r="M53" s="16" t="n">
        <x:f>IFERROR(H53/D53,0)</x:f>
        <x:v>557</x:v>
      </x:c>
      <x:c r="N53" s="14" t="n">
        <x:f>IFERROR(J53/I53,0)</x:f>
        <x:v>0.8</x:v>
      </x:c>
      <x:c r="O53" s="14" t="n">
        <x:f>IFERROR(K53/D53,0)</x:f>
        <x:v>0.9083333333333333</x:v>
      </x:c>
      <x:c r="P53" t="n">
        <x:f>IF(L53&lt;'KPI TARGETS'!$B$6,1,0)+IF(G53&lt;'KPI TARGETS'!$B$7,1,0)+IF(M53&gt;'KPI TARGETS'!$B$8,1,0)+IF(N53&lt;'KPI TARGETS'!$B$9,1,0)+IF(O53&lt;'KPI TARGETS'!$B$10,1,0)</x:f>
        <x:v>4</x:v>
      </x:c>
      <x:c r="Q53" t="str">
        <x:f>IF(P53&gt;='KPI TARGETS'!$B$11,"HIGH",IF(P53=1,"WATCH","ON TRACK"))</x:f>
        <x:v>HIGH</x:v>
      </x:c>
      <x:c r="R53" s="18" t="str"/>
    </x:row>
    <x:row r="54">
      <x:c r="A54" t="str">
        <x:v>W1</x:v>
      </x:c>
      <x:c r="B54" t="str">
        <x:v>TL 04</x:v>
      </x:c>
      <x:c r="C54" t="str">
        <x:v>T04-A04</x:v>
      </x:c>
      <x:c r="D54" s="18" t="n">
        <x:v>103</x:v>
      </x:c>
      <x:c r="E54" s="18" t="n">
        <x:v>25</x:v>
      </x:c>
      <x:c r="F54" s="18" t="n">
        <x:v>28</x:v>
      </x:c>
      <x:c r="G54" s="19" t="n">
        <x:v>0.986</x:v>
      </x:c>
      <x:c r="H54" s="18" t="n">
        <x:v>40685</x:v>
      </x:c>
      <x:c r="I54" s="18" t="n">
        <x:v>5</x:v>
      </x:c>
      <x:c r="J54" s="18" t="n">
        <x:v>5</x:v>
      </x:c>
      <x:c r="K54" s="18" t="n">
        <x:v>86</x:v>
      </x:c>
      <x:c r="L54" s="14" t="n">
        <x:f>IFERROR(E54/F54,0)</x:f>
        <x:v>0.8928571428571429</x:v>
      </x:c>
      <x:c r="M54" s="16" t="n">
        <x:f>IFERROR(H54/D54,0)</x:f>
        <x:v>395</x:v>
      </x:c>
      <x:c r="N54" s="14" t="n">
        <x:f>IFERROR(J54/I54,0)</x:f>
        <x:v>1</x:v>
      </x:c>
      <x:c r="O54" s="14" t="n">
        <x:f>IFERROR(K54/D54,0)</x:f>
        <x:v>0.8349514563106796</x:v>
      </x:c>
      <x:c r="P54" t="n">
        <x:f>IF(L54&lt;'KPI TARGETS'!$B$6,1,0)+IF(G54&lt;'KPI TARGETS'!$B$7,1,0)+IF(M54&gt;'KPI TARGETS'!$B$8,1,0)+IF(N54&lt;'KPI TARGETS'!$B$9,1,0)+IF(O54&lt;'KPI TARGETS'!$B$10,1,0)</x:f>
        <x:v>2</x:v>
      </x:c>
      <x:c r="Q54" t="str">
        <x:f>IF(P54&gt;='KPI TARGETS'!$B$11,"HIGH",IF(P54=1,"WATCH","ON TRACK"))</x:f>
        <x:v>HIGH</x:v>
      </x:c>
      <x:c r="R54" s="18" t="str"/>
    </x:row>
    <x:row r="55">
      <x:c r="A55" t="str">
        <x:v>W1</x:v>
      </x:c>
      <x:c r="B55" t="str">
        <x:v>TL 04</x:v>
      </x:c>
      <x:c r="C55" t="str">
        <x:v>T04-A05</x:v>
      </x:c>
      <x:c r="D55" s="18" t="n">
        <x:v>134</x:v>
      </x:c>
      <x:c r="E55" s="18" t="n">
        <x:v>28</x:v>
      </x:c>
      <x:c r="F55" s="18" t="n">
        <x:v>32</x:v>
      </x:c>
      <x:c r="G55" s="19" t="n">
        <x:v>0.879</x:v>
      </x:c>
      <x:c r="H55" s="18" t="n">
        <x:v>66196</x:v>
      </x:c>
      <x:c r="I55" s="18" t="n">
        <x:v>5</x:v>
      </x:c>
      <x:c r="J55" s="18" t="n">
        <x:v>5</x:v>
      </x:c>
      <x:c r="K55" s="18" t="n">
        <x:v>114</x:v>
      </x:c>
      <x:c r="L55" s="14" t="n">
        <x:f>IFERROR(E55/F55,0)</x:f>
        <x:v>0.875</x:v>
      </x:c>
      <x:c r="M55" s="16" t="n">
        <x:f>IFERROR(H55/D55,0)</x:f>
        <x:v>494</x:v>
      </x:c>
      <x:c r="N55" s="14" t="n">
        <x:f>IFERROR(J55/I55,0)</x:f>
        <x:v>1</x:v>
      </x:c>
      <x:c r="O55" s="14" t="n">
        <x:f>IFERROR(K55/D55,0)</x:f>
        <x:v>0.8507462686567164</x:v>
      </x:c>
      <x:c r="P55" t="n">
        <x:f>IF(L55&lt;'KPI TARGETS'!$B$6,1,0)+IF(G55&lt;'KPI TARGETS'!$B$7,1,0)+IF(M55&gt;'KPI TARGETS'!$B$8,1,0)+IF(N55&lt;'KPI TARGETS'!$B$9,1,0)+IF(O55&lt;'KPI TARGETS'!$B$10,1,0)</x:f>
        <x:v>3</x:v>
      </x:c>
      <x:c r="Q55" t="str">
        <x:f>IF(P55&gt;='KPI TARGETS'!$B$11,"HIGH",IF(P55=1,"WATCH","ON TRACK"))</x:f>
        <x:v>HIGH</x:v>
      </x:c>
      <x:c r="R55" s="18" t="str"/>
    </x:row>
    <x:row r="56">
      <x:c r="A56" t="str">
        <x:v>W1</x:v>
      </x:c>
      <x:c r="B56" t="str">
        <x:v>TL 04</x:v>
      </x:c>
      <x:c r="C56" t="str">
        <x:v>T04-A06</x:v>
      </x:c>
      <x:c r="D56" s="18" t="n">
        <x:v>129</x:v>
      </x:c>
      <x:c r="E56" s="18" t="n">
        <x:v>17</x:v>
      </x:c>
      <x:c r="F56" s="18" t="n">
        <x:v>21</x:v>
      </x:c>
      <x:c r="G56" s="19" t="n">
        <x:v>0.937</x:v>
      </x:c>
      <x:c r="H56" s="18" t="n">
        <x:v>75981</x:v>
      </x:c>
      <x:c r="I56" s="18" t="n">
        <x:v>5</x:v>
      </x:c>
      <x:c r="J56" s="18" t="n">
        <x:v>5</x:v>
      </x:c>
      <x:c r="K56" s="18" t="n">
        <x:v>104</x:v>
      </x:c>
      <x:c r="L56" s="14" t="n">
        <x:f>IFERROR(E56/F56,0)</x:f>
        <x:v>0.8095238095238095</x:v>
      </x:c>
      <x:c r="M56" s="16" t="n">
        <x:f>IFERROR(H56/D56,0)</x:f>
        <x:v>589</x:v>
      </x:c>
      <x:c r="N56" s="14" t="n">
        <x:f>IFERROR(J56/I56,0)</x:f>
        <x:v>1</x:v>
      </x:c>
      <x:c r="O56" s="14" t="n">
        <x:f>IFERROR(K56/D56,0)</x:f>
        <x:v>0.8062015503875969</x:v>
      </x:c>
      <x:c r="P56" t="n">
        <x:f>IF(L56&lt;'KPI TARGETS'!$B$6,1,0)+IF(G56&lt;'KPI TARGETS'!$B$7,1,0)+IF(M56&gt;'KPI TARGETS'!$B$8,1,0)+IF(N56&lt;'KPI TARGETS'!$B$9,1,0)+IF(O56&lt;'KPI TARGETS'!$B$10,1,0)</x:f>
        <x:v>3</x:v>
      </x:c>
      <x:c r="Q56" t="str">
        <x:f>IF(P56&gt;='KPI TARGETS'!$B$11,"HIGH",IF(P56=1,"WATCH","ON TRACK"))</x:f>
        <x:v>HIGH</x:v>
      </x:c>
      <x:c r="R56" s="18" t="str"/>
    </x:row>
    <x:row r="57">
      <x:c r="A57" t="str">
        <x:v>W1</x:v>
      </x:c>
      <x:c r="B57" t="str">
        <x:v>TL 04</x:v>
      </x:c>
      <x:c r="C57" t="str">
        <x:v>T04-A07</x:v>
      </x:c>
      <x:c r="D57" s="18" t="n">
        <x:v>153</x:v>
      </x:c>
      <x:c r="E57" s="18" t="n">
        <x:v>14</x:v>
      </x:c>
      <x:c r="F57" s="18" t="n">
        <x:v>15</x:v>
      </x:c>
      <x:c r="G57" s="19" t="n">
        <x:v>0.945</x:v>
      </x:c>
      <x:c r="H57" s="18" t="n">
        <x:v>87822</x:v>
      </x:c>
      <x:c r="I57" s="18" t="n">
        <x:v>5</x:v>
      </x:c>
      <x:c r="J57" s="18" t="n">
        <x:v>4</x:v>
      </x:c>
      <x:c r="K57" s="18" t="n">
        <x:v>136</x:v>
      </x:c>
      <x:c r="L57" s="14" t="n">
        <x:f>IFERROR(E57/F57,0)</x:f>
        <x:v>0.9333333333333333</x:v>
      </x:c>
      <x:c r="M57" s="16" t="n">
        <x:f>IFERROR(H57/D57,0)</x:f>
        <x:v>574</x:v>
      </x:c>
      <x:c r="N57" s="14" t="n">
        <x:f>IFERROR(J57/I57,0)</x:f>
        <x:v>0.8</x:v>
      </x:c>
      <x:c r="O57" s="14" t="n">
        <x:f>IFERROR(K57/D57,0)</x:f>
        <x:v>0.8888888888888888</x:v>
      </x:c>
      <x:c r="P57" t="n">
        <x:f>IF(L57&lt;'KPI TARGETS'!$B$6,1,0)+IF(G57&lt;'KPI TARGETS'!$B$7,1,0)+IF(M57&gt;'KPI TARGETS'!$B$8,1,0)+IF(N57&lt;'KPI TARGETS'!$B$9,1,0)+IF(O57&lt;'KPI TARGETS'!$B$10,1,0)</x:f>
        <x:v>2</x:v>
      </x:c>
      <x:c r="Q57" t="str">
        <x:f>IF(P57&gt;='KPI TARGETS'!$B$11,"HIGH",IF(P57=1,"WATCH","ON TRACK"))</x:f>
        <x:v>HIGH</x:v>
      </x:c>
      <x:c r="R57" s="18" t="str"/>
    </x:row>
    <x:row r="58">
      <x:c r="A58" t="str">
        <x:v>W1</x:v>
      </x:c>
      <x:c r="B58" t="str">
        <x:v>TL 04</x:v>
      </x:c>
      <x:c r="C58" t="str">
        <x:v>T04-A08</x:v>
      </x:c>
      <x:c r="D58" s="18" t="n">
        <x:v>156</x:v>
      </x:c>
      <x:c r="E58" s="18" t="n">
        <x:v>18</x:v>
      </x:c>
      <x:c r="F58" s="18" t="n">
        <x:v>20</x:v>
      </x:c>
      <x:c r="G58" s="19" t="n">
        <x:v>0.946</x:v>
      </x:c>
      <x:c r="H58" s="18" t="n">
        <x:v>83928</x:v>
      </x:c>
      <x:c r="I58" s="18" t="n">
        <x:v>5</x:v>
      </x:c>
      <x:c r="J58" s="18" t="n">
        <x:v>4</x:v>
      </x:c>
      <x:c r="K58" s="18" t="n">
        <x:v>150</x:v>
      </x:c>
      <x:c r="L58" s="14" t="n">
        <x:f>IFERROR(E58/F58,0)</x:f>
        <x:v>0.9</x:v>
      </x:c>
      <x:c r="M58" s="16" t="n">
        <x:f>IFERROR(H58/D58,0)</x:f>
        <x:v>538</x:v>
      </x:c>
      <x:c r="N58" s="14" t="n">
        <x:f>IFERROR(J58/I58,0)</x:f>
        <x:v>0.8</x:v>
      </x:c>
      <x:c r="O58" s="14" t="n">
        <x:f>IFERROR(K58/D58,0)</x:f>
        <x:v>0.9615384615384616</x:v>
      </x:c>
      <x:c r="P58" t="n">
        <x:f>IF(L58&lt;'KPI TARGETS'!$B$6,1,0)+IF(G58&lt;'KPI TARGETS'!$B$7,1,0)+IF(M58&gt;'KPI TARGETS'!$B$8,1,0)+IF(N58&lt;'KPI TARGETS'!$B$9,1,0)+IF(O58&lt;'KPI TARGETS'!$B$10,1,0)</x:f>
        <x:v>2</x:v>
      </x:c>
      <x:c r="Q58" t="str">
        <x:f>IF(P58&gt;='KPI TARGETS'!$B$11,"HIGH",IF(P58=1,"WATCH","ON TRACK"))</x:f>
        <x:v>HIGH</x:v>
      </x:c>
      <x:c r="R58" s="18" t="str"/>
    </x:row>
    <x:row r="59">
      <x:c r="A59" t="str">
        <x:v>W1</x:v>
      </x:c>
      <x:c r="B59" t="str">
        <x:v>TL 04</x:v>
      </x:c>
      <x:c r="C59" t="str">
        <x:v>T04-A09</x:v>
      </x:c>
      <x:c r="D59" s="18" t="n">
        <x:v>165</x:v>
      </x:c>
      <x:c r="E59" s="18" t="n">
        <x:v>29</x:v>
      </x:c>
      <x:c r="F59" s="18" t="n">
        <x:v>29</x:v>
      </x:c>
      <x:c r="G59" s="19" t="n">
        <x:v>0.907</x:v>
      </x:c>
      <x:c r="H59" s="18" t="n">
        <x:v>97515</x:v>
      </x:c>
      <x:c r="I59" s="18" t="n">
        <x:v>5</x:v>
      </x:c>
      <x:c r="J59" s="18" t="n">
        <x:v>5</x:v>
      </x:c>
      <x:c r="K59" s="18" t="n">
        <x:v>147</x:v>
      </x:c>
      <x:c r="L59" s="14" t="n">
        <x:f>IFERROR(E59/F59,0)</x:f>
        <x:v>1</x:v>
      </x:c>
      <x:c r="M59" s="16" t="n">
        <x:f>IFERROR(H59/D59,0)</x:f>
        <x:v>591</x:v>
      </x:c>
      <x:c r="N59" s="14" t="n">
        <x:f>IFERROR(J59/I59,0)</x:f>
        <x:v>1</x:v>
      </x:c>
      <x:c r="O59" s="14" t="n">
        <x:f>IFERROR(K59/D59,0)</x:f>
        <x:v>0.8909090909090909</x:v>
      </x:c>
      <x:c r="P59" t="n">
        <x:f>IF(L59&lt;'KPI TARGETS'!$B$6,1,0)+IF(G59&lt;'KPI TARGETS'!$B$7,1,0)+IF(M59&gt;'KPI TARGETS'!$B$8,1,0)+IF(N59&lt;'KPI TARGETS'!$B$9,1,0)+IF(O59&lt;'KPI TARGETS'!$B$10,1,0)</x:f>
        <x:v>2</x:v>
      </x:c>
      <x:c r="Q59" t="str">
        <x:f>IF(P59&gt;='KPI TARGETS'!$B$11,"HIGH",IF(P59=1,"WATCH","ON TRACK"))</x:f>
        <x:v>HIGH</x:v>
      </x:c>
      <x:c r="R59" s="18" t="str"/>
    </x:row>
    <x:row r="60">
      <x:c r="A60" t="str">
        <x:v>W1</x:v>
      </x:c>
      <x:c r="B60" t="str">
        <x:v>TL 04</x:v>
      </x:c>
      <x:c r="C60" t="str">
        <x:v>T04-A10</x:v>
      </x:c>
      <x:c r="D60" s="18" t="n">
        <x:v>99</x:v>
      </x:c>
      <x:c r="E60" s="18" t="n">
        <x:v>15</x:v>
      </x:c>
      <x:c r="F60" s="18" t="n">
        <x:v>17</x:v>
      </x:c>
      <x:c r="G60" s="19" t="n">
        <x:v>0.865</x:v>
      </x:c>
      <x:c r="H60" s="18" t="n">
        <x:v>56727</x:v>
      </x:c>
      <x:c r="I60" s="18" t="n">
        <x:v>5</x:v>
      </x:c>
      <x:c r="J60" s="18" t="n">
        <x:v>5</x:v>
      </x:c>
      <x:c r="K60" s="18" t="n">
        <x:v>81</x:v>
      </x:c>
      <x:c r="L60" s="14" t="n">
        <x:f>IFERROR(E60/F60,0)</x:f>
        <x:v>0.8823529411764706</x:v>
      </x:c>
      <x:c r="M60" s="16" t="n">
        <x:f>IFERROR(H60/D60,0)</x:f>
        <x:v>573</x:v>
      </x:c>
      <x:c r="N60" s="14" t="n">
        <x:f>IFERROR(J60/I60,0)</x:f>
        <x:v>1</x:v>
      </x:c>
      <x:c r="O60" s="14" t="n">
        <x:f>IFERROR(K60/D60,0)</x:f>
        <x:v>0.8181818181818182</x:v>
      </x:c>
      <x:c r="P60" t="n">
        <x:f>IF(L60&lt;'KPI TARGETS'!$B$6,1,0)+IF(G60&lt;'KPI TARGETS'!$B$7,1,0)+IF(M60&gt;'KPI TARGETS'!$B$8,1,0)+IF(N60&lt;'KPI TARGETS'!$B$9,1,0)+IF(O60&lt;'KPI TARGETS'!$B$10,1,0)</x:f>
        <x:v>4</x:v>
      </x:c>
      <x:c r="Q60" t="str">
        <x:f>IF(P60&gt;='KPI TARGETS'!$B$11,"HIGH",IF(P60=1,"WATCH","ON TRACK"))</x:f>
        <x:v>HIGH</x:v>
      </x:c>
      <x:c r="R60" s="18" t="str"/>
    </x:row>
    <x:row r="61">
      <x:c r="A61" t="str">
        <x:v>W1</x:v>
      </x:c>
      <x:c r="B61" t="str">
        <x:v>TL 04</x:v>
      </x:c>
      <x:c r="C61" t="str">
        <x:v>T04-A11</x:v>
      </x:c>
      <x:c r="D61" s="18" t="n">
        <x:v>128</x:v>
      </x:c>
      <x:c r="E61" s="18" t="n">
        <x:v>15</x:v>
      </x:c>
      <x:c r="F61" s="18" t="n">
        <x:v>16</x:v>
      </x:c>
      <x:c r="G61" s="19" t="n">
        <x:v>0.95</x:v>
      </x:c>
      <x:c r="H61" s="18" t="n">
        <x:v>54016</x:v>
      </x:c>
      <x:c r="I61" s="18" t="n">
        <x:v>5</x:v>
      </x:c>
      <x:c r="J61" s="18" t="n">
        <x:v>5</x:v>
      </x:c>
      <x:c r="K61" s="18" t="n">
        <x:v>121</x:v>
      </x:c>
      <x:c r="L61" s="14" t="n">
        <x:f>IFERROR(E61/F61,0)</x:f>
        <x:v>0.9375</x:v>
      </x:c>
      <x:c r="M61" s="16" t="n">
        <x:f>IFERROR(H61/D61,0)</x:f>
        <x:v>422</x:v>
      </x:c>
      <x:c r="N61" s="14" t="n">
        <x:f>IFERROR(J61/I61,0)</x:f>
        <x:v>1</x:v>
      </x:c>
      <x:c r="O61" s="14" t="n">
        <x:f>IFERROR(K61/D61,0)</x:f>
        <x:v>0.9453125</x:v>
      </x:c>
      <x:c r="P61" t="n">
        <x:f>IF(L61&lt;'KPI TARGETS'!$B$6,1,0)+IF(G61&lt;'KPI TARGETS'!$B$7,1,0)+IF(M61&gt;'KPI TARGETS'!$B$8,1,0)+IF(N61&lt;'KPI TARGETS'!$B$9,1,0)+IF(O61&lt;'KPI TARGETS'!$B$10,1,0)</x:f>
        <x:v>0</x:v>
      </x:c>
      <x:c r="Q61" t="str">
        <x:f>IF(P61&gt;='KPI TARGETS'!$B$11,"HIGH",IF(P61=1,"WATCH","ON TRACK"))</x:f>
        <x:v>ON TRACK</x:v>
      </x:c>
      <x:c r="R61" s="18" t="str"/>
    </x:row>
    <x:row r="62">
      <x:c r="A62" t="str">
        <x:v>W1</x:v>
      </x:c>
      <x:c r="B62" t="str">
        <x:v>TL 04</x:v>
      </x:c>
      <x:c r="C62" t="str">
        <x:v>T04-A12</x:v>
      </x:c>
      <x:c r="D62" s="18" t="n">
        <x:v>104</x:v>
      </x:c>
      <x:c r="E62" s="18" t="n">
        <x:v>32</x:v>
      </x:c>
      <x:c r="F62" s="18" t="n">
        <x:v>34</x:v>
      </x:c>
      <x:c r="G62" s="19" t="n">
        <x:v>0.971</x:v>
      </x:c>
      <x:c r="H62" s="18" t="n">
        <x:v>44304</x:v>
      </x:c>
      <x:c r="I62" s="18" t="n">
        <x:v>5</x:v>
      </x:c>
      <x:c r="J62" s="18" t="n">
        <x:v>5</x:v>
      </x:c>
      <x:c r="K62" s="18" t="n">
        <x:v>95</x:v>
      </x:c>
      <x:c r="L62" s="14" t="n">
        <x:f>IFERROR(E62/F62,0)</x:f>
        <x:v>0.9411764705882353</x:v>
      </x:c>
      <x:c r="M62" s="16" t="n">
        <x:f>IFERROR(H62/D62,0)</x:f>
        <x:v>426</x:v>
      </x:c>
      <x:c r="N62" s="14" t="n">
        <x:f>IFERROR(J62/I62,0)</x:f>
        <x:v>1</x:v>
      </x:c>
      <x:c r="O62" s="14" t="n">
        <x:f>IFERROR(K62/D62,0)</x:f>
        <x:v>0.9134615384615384</x:v>
      </x:c>
      <x:c r="P62" t="n">
        <x:f>IF(L62&lt;'KPI TARGETS'!$B$6,1,0)+IF(G62&lt;'KPI TARGETS'!$B$7,1,0)+IF(M62&gt;'KPI TARGETS'!$B$8,1,0)+IF(N62&lt;'KPI TARGETS'!$B$9,1,0)+IF(O62&lt;'KPI TARGETS'!$B$10,1,0)</x:f>
        <x:v>0</x:v>
      </x:c>
      <x:c r="Q62" t="str">
        <x:f>IF(P62&gt;='KPI TARGETS'!$B$11,"HIGH",IF(P62=1,"WATCH","ON TRACK"))</x:f>
        <x:v>ON TRACK</x:v>
      </x:c>
      <x:c r="R62" s="18" t="str"/>
    </x:row>
    <x:row r="63">
      <x:c r="A63" t="str">
        <x:v>W1</x:v>
      </x:c>
      <x:c r="B63" t="str">
        <x:v>TL 04</x:v>
      </x:c>
      <x:c r="C63" t="str">
        <x:v>T04-A13</x:v>
      </x:c>
      <x:c r="D63" s="18" t="n">
        <x:v>116</x:v>
      </x:c>
      <x:c r="E63" s="18" t="n">
        <x:v>24</x:v>
      </x:c>
      <x:c r="F63" s="18" t="n">
        <x:v>27</x:v>
      </x:c>
      <x:c r="G63" s="19" t="n">
        <x:v>0.909</x:v>
      </x:c>
      <x:c r="H63" s="18" t="n">
        <x:v>66816</x:v>
      </x:c>
      <x:c r="I63" s="18" t="n">
        <x:v>5</x:v>
      </x:c>
      <x:c r="J63" s="18" t="n">
        <x:v>5</x:v>
      </x:c>
      <x:c r="K63" s="18" t="n">
        <x:v>95</x:v>
      </x:c>
      <x:c r="L63" s="14" t="n">
        <x:f>IFERROR(E63/F63,0)</x:f>
        <x:v>0.8888888888888888</x:v>
      </x:c>
      <x:c r="M63" s="16" t="n">
        <x:f>IFERROR(H63/D63,0)</x:f>
        <x:v>576</x:v>
      </x:c>
      <x:c r="N63" s="14" t="n">
        <x:f>IFERROR(J63/I63,0)</x:f>
        <x:v>1</x:v>
      </x:c>
      <x:c r="O63" s="14" t="n">
        <x:f>IFERROR(K63/D63,0)</x:f>
        <x:v>0.8189655172413793</x:v>
      </x:c>
      <x:c r="P63" t="n">
        <x:f>IF(L63&lt;'KPI TARGETS'!$B$6,1,0)+IF(G63&lt;'KPI TARGETS'!$B$7,1,0)+IF(M63&gt;'KPI TARGETS'!$B$8,1,0)+IF(N63&lt;'KPI TARGETS'!$B$9,1,0)+IF(O63&lt;'KPI TARGETS'!$B$10,1,0)</x:f>
        <x:v>4</x:v>
      </x:c>
      <x:c r="Q63" t="str">
        <x:f>IF(P63&gt;='KPI TARGETS'!$B$11,"HIGH",IF(P63=1,"WATCH","ON TRACK"))</x:f>
        <x:v>HIGH</x:v>
      </x:c>
      <x:c r="R63" s="18" t="str"/>
    </x:row>
    <x:row r="64">
      <x:c r="A64" t="str">
        <x:v>W1</x:v>
      </x:c>
      <x:c r="B64" t="str">
        <x:v>TL 04</x:v>
      </x:c>
      <x:c r="C64" t="str">
        <x:v>T04-A14</x:v>
      </x:c>
      <x:c r="D64" s="18" t="n">
        <x:v>127</x:v>
      </x:c>
      <x:c r="E64" s="18" t="n">
        <x:v>19</x:v>
      </x:c>
      <x:c r="F64" s="18" t="n">
        <x:v>19</x:v>
      </x:c>
      <x:c r="G64" s="19" t="n">
        <x:v>0.981</x:v>
      </x:c>
      <x:c r="H64" s="18" t="n">
        <x:v>72771</x:v>
      </x:c>
      <x:c r="I64" s="18" t="n">
        <x:v>5</x:v>
      </x:c>
      <x:c r="J64" s="18" t="n">
        <x:v>5</x:v>
      </x:c>
      <x:c r="K64" s="18" t="n">
        <x:v>108</x:v>
      </x:c>
      <x:c r="L64" s="14" t="n">
        <x:f>IFERROR(E64/F64,0)</x:f>
        <x:v>1</x:v>
      </x:c>
      <x:c r="M64" s="16" t="n">
        <x:f>IFERROR(H64/D64,0)</x:f>
        <x:v>573</x:v>
      </x:c>
      <x:c r="N64" s="14" t="n">
        <x:f>IFERROR(J64/I64,0)</x:f>
        <x:v>1</x:v>
      </x:c>
      <x:c r="O64" s="14" t="n">
        <x:f>IFERROR(K64/D64,0)</x:f>
        <x:v>0.8503937007874016</x:v>
      </x:c>
      <x:c r="P64" t="n">
        <x:f>IF(L64&lt;'KPI TARGETS'!$B$6,1,0)+IF(G64&lt;'KPI TARGETS'!$B$7,1,0)+IF(M64&gt;'KPI TARGETS'!$B$8,1,0)+IF(N64&lt;'KPI TARGETS'!$B$9,1,0)+IF(O64&lt;'KPI TARGETS'!$B$10,1,0)</x:f>
        <x:v>2</x:v>
      </x:c>
      <x:c r="Q64" t="str">
        <x:f>IF(P64&gt;='KPI TARGETS'!$B$11,"HIGH",IF(P64=1,"WATCH","ON TRACK"))</x:f>
        <x:v>HIGH</x:v>
      </x:c>
      <x:c r="R64" s="18" t="str"/>
    </x:row>
    <x:row r="65">
      <x:c r="A65" t="str">
        <x:v>W1</x:v>
      </x:c>
      <x:c r="B65" t="str">
        <x:v>TL 04</x:v>
      </x:c>
      <x:c r="C65" t="str">
        <x:v>T04-A15</x:v>
      </x:c>
      <x:c r="D65" s="18" t="n">
        <x:v>104</x:v>
      </x:c>
      <x:c r="E65" s="18" t="n">
        <x:v>13</x:v>
      </x:c>
      <x:c r="F65" s="18" t="n">
        <x:v>15</x:v>
      </x:c>
      <x:c r="G65" s="19" t="n">
        <x:v>0.866</x:v>
      </x:c>
      <x:c r="H65" s="18" t="n">
        <x:v>55224</x:v>
      </x:c>
      <x:c r="I65" s="18" t="n">
        <x:v>5</x:v>
      </x:c>
      <x:c r="J65" s="18" t="n">
        <x:v>5</x:v>
      </x:c>
      <x:c r="K65" s="18" t="n">
        <x:v>88</x:v>
      </x:c>
      <x:c r="L65" s="14" t="n">
        <x:f>IFERROR(E65/F65,0)</x:f>
        <x:v>0.8666666666666667</x:v>
      </x:c>
      <x:c r="M65" s="16" t="n">
        <x:f>IFERROR(H65/D65,0)</x:f>
        <x:v>531</x:v>
      </x:c>
      <x:c r="N65" s="14" t="n">
        <x:f>IFERROR(J65/I65,0)</x:f>
        <x:v>1</x:v>
      </x:c>
      <x:c r="O65" s="14" t="n">
        <x:f>IFERROR(K65/D65,0)</x:f>
        <x:v>0.8461538461538461</x:v>
      </x:c>
      <x:c r="P65" t="n">
        <x:f>IF(L65&lt;'KPI TARGETS'!$B$6,1,0)+IF(G65&lt;'KPI TARGETS'!$B$7,1,0)+IF(M65&gt;'KPI TARGETS'!$B$8,1,0)+IF(N65&lt;'KPI TARGETS'!$B$9,1,0)+IF(O65&lt;'KPI TARGETS'!$B$10,1,0)</x:f>
        <x:v>4</x:v>
      </x:c>
      <x:c r="Q65" t="str">
        <x:f>IF(P65&gt;='KPI TARGETS'!$B$11,"HIGH",IF(P65=1,"WATCH","ON TRACK"))</x:f>
        <x:v>HIGH</x:v>
      </x:c>
      <x:c r="R65" s="18" t="str"/>
    </x:row>
    <x:row r="66">
      <x:c r="A66" t="str">
        <x:v>W1</x:v>
      </x:c>
      <x:c r="B66" t="str">
        <x:v>TL 04</x:v>
      </x:c>
      <x:c r="C66" t="str">
        <x:v>T04-A16</x:v>
      </x:c>
      <x:c r="D66" s="18" t="n">
        <x:v>98</x:v>
      </x:c>
      <x:c r="E66" s="18" t="n">
        <x:v>16</x:v>
      </x:c>
      <x:c r="F66" s="18" t="n">
        <x:v>17</x:v>
      </x:c>
      <x:c r="G66" s="19" t="n">
        <x:v>0.877</x:v>
      </x:c>
      <x:c r="H66" s="18" t="n">
        <x:v>55272</x:v>
      </x:c>
      <x:c r="I66" s="18" t="n">
        <x:v>5</x:v>
      </x:c>
      <x:c r="J66" s="18" t="n">
        <x:v>5</x:v>
      </x:c>
      <x:c r="K66" s="18" t="n">
        <x:v>91</x:v>
      </x:c>
      <x:c r="L66" s="14" t="n">
        <x:f>IFERROR(E66/F66,0)</x:f>
        <x:v>0.9411764705882353</x:v>
      </x:c>
      <x:c r="M66" s="16" t="n">
        <x:f>IFERROR(H66/D66,0)</x:f>
        <x:v>564</x:v>
      </x:c>
      <x:c r="N66" s="14" t="n">
        <x:f>IFERROR(J66/I66,0)</x:f>
        <x:v>1</x:v>
      </x:c>
      <x:c r="O66" s="14" t="n">
        <x:f>IFERROR(K66/D66,0)</x:f>
        <x:v>0.9285714285714286</x:v>
      </x:c>
      <x:c r="P66" t="n">
        <x:f>IF(L66&lt;'KPI TARGETS'!$B$6,1,0)+IF(G66&lt;'KPI TARGETS'!$B$7,1,0)+IF(M66&gt;'KPI TARGETS'!$B$8,1,0)+IF(N66&lt;'KPI TARGETS'!$B$9,1,0)+IF(O66&lt;'KPI TARGETS'!$B$10,1,0)</x:f>
        <x:v>2</x:v>
      </x:c>
      <x:c r="Q66" t="str">
        <x:f>IF(P66&gt;='KPI TARGETS'!$B$11,"HIGH",IF(P66=1,"WATCH","ON TRACK"))</x:f>
        <x:v>HIGH</x:v>
      </x:c>
      <x:c r="R66" s="18" t="str"/>
    </x:row>
    <x:row r="67">
      <x:c r="A67" t="str">
        <x:v>W1</x:v>
      </x:c>
      <x:c r="B67" t="str">
        <x:v>TL 04</x:v>
      </x:c>
      <x:c r="C67" t="str">
        <x:v>T04-A17</x:v>
      </x:c>
      <x:c r="D67" s="18" t="n">
        <x:v>86</x:v>
      </x:c>
      <x:c r="E67" s="18" t="n">
        <x:v>24</x:v>
      </x:c>
      <x:c r="F67" s="18" t="n">
        <x:v>30</x:v>
      </x:c>
      <x:c r="G67" s="19" t="n">
        <x:v>0.932</x:v>
      </x:c>
      <x:c r="H67" s="18" t="n">
        <x:v>41624</x:v>
      </x:c>
      <x:c r="I67" s="18" t="n">
        <x:v>5</x:v>
      </x:c>
      <x:c r="J67" s="18" t="n">
        <x:v>5</x:v>
      </x:c>
      <x:c r="K67" s="18" t="n">
        <x:v>69</x:v>
      </x:c>
      <x:c r="L67" s="14" t="n">
        <x:f>IFERROR(E67/F67,0)</x:f>
        <x:v>0.8</x:v>
      </x:c>
      <x:c r="M67" s="16" t="n">
        <x:f>IFERROR(H67/D67,0)</x:f>
        <x:v>484</x:v>
      </x:c>
      <x:c r="N67" s="14" t="n">
        <x:f>IFERROR(J67/I67,0)</x:f>
        <x:v>1</x:v>
      </x:c>
      <x:c r="O67" s="14" t="n">
        <x:f>IFERROR(K67/D67,0)</x:f>
        <x:v>0.8023255813953488</x:v>
      </x:c>
      <x:c r="P67" t="n">
        <x:f>IF(L67&lt;'KPI TARGETS'!$B$6,1,0)+IF(G67&lt;'KPI TARGETS'!$B$7,1,0)+IF(M67&gt;'KPI TARGETS'!$B$8,1,0)+IF(N67&lt;'KPI TARGETS'!$B$9,1,0)+IF(O67&lt;'KPI TARGETS'!$B$10,1,0)</x:f>
        <x:v>2</x:v>
      </x:c>
      <x:c r="Q67" t="str">
        <x:f>IF(P67&gt;='KPI TARGETS'!$B$11,"HIGH",IF(P67=1,"WATCH","ON TRACK"))</x:f>
        <x:v>HIGH</x:v>
      </x:c>
      <x:c r="R67" s="18" t="str"/>
    </x:row>
    <x:row r="68">
      <x:c r="A68" t="str">
        <x:v>W1</x:v>
      </x:c>
      <x:c r="B68" t="str">
        <x:v>TL 04</x:v>
      </x:c>
      <x:c r="C68" t="str">
        <x:v>T04-A18</x:v>
      </x:c>
      <x:c r="D68" s="18" t="n">
        <x:v>151</x:v>
      </x:c>
      <x:c r="E68" s="18" t="n">
        <x:v>21</x:v>
      </x:c>
      <x:c r="F68" s="18" t="n">
        <x:v>21</x:v>
      </x:c>
      <x:c r="G68" s="19" t="n">
        <x:v>0.907</x:v>
      </x:c>
      <x:c r="H68" s="18" t="n">
        <x:v>63873</x:v>
      </x:c>
      <x:c r="I68" s="18" t="n">
        <x:v>5</x:v>
      </x:c>
      <x:c r="J68" s="18" t="n">
        <x:v>5</x:v>
      </x:c>
      <x:c r="K68" s="18" t="n">
        <x:v>135</x:v>
      </x:c>
      <x:c r="L68" s="14" t="n">
        <x:f>IFERROR(E68/F68,0)</x:f>
        <x:v>1</x:v>
      </x:c>
      <x:c r="M68" s="16" t="n">
        <x:f>IFERROR(H68/D68,0)</x:f>
        <x:v>423</x:v>
      </x:c>
      <x:c r="N68" s="14" t="n">
        <x:f>IFERROR(J68/I68,0)</x:f>
        <x:v>1</x:v>
      </x:c>
      <x:c r="O68" s="14" t="n">
        <x:f>IFERROR(K68/D68,0)</x:f>
        <x:v>0.8940397350993378</x:v>
      </x:c>
      <x:c r="P68" t="n">
        <x:f>IF(L68&lt;'KPI TARGETS'!$B$6,1,0)+IF(G68&lt;'KPI TARGETS'!$B$7,1,0)+IF(M68&gt;'KPI TARGETS'!$B$8,1,0)+IF(N68&lt;'KPI TARGETS'!$B$9,1,0)+IF(O68&lt;'KPI TARGETS'!$B$10,1,0)</x:f>
        <x:v>1</x:v>
      </x:c>
      <x:c r="Q68" t="str">
        <x:f>IF(P68&gt;='KPI TARGETS'!$B$11,"HIGH",IF(P68=1,"WATCH","ON TRACK"))</x:f>
        <x:v>WATCH</x:v>
      </x:c>
      <x:c r="R68" s="18" t="str"/>
    </x:row>
    <x:row r="69">
      <x:c r="A69" t="str">
        <x:v>W1</x:v>
      </x:c>
      <x:c r="B69" t="str">
        <x:v>TL 05</x:v>
      </x:c>
      <x:c r="C69" t="str">
        <x:v>T05-A01</x:v>
      </x:c>
      <x:c r="D69" s="18" t="n">
        <x:v>158</x:v>
      </x:c>
      <x:c r="E69" s="18" t="n">
        <x:v>21</x:v>
      </x:c>
      <x:c r="F69" s="18" t="n">
        <x:v>25</x:v>
      </x:c>
      <x:c r="G69" s="19" t="n">
        <x:v>0.915</x:v>
      </x:c>
      <x:c r="H69" s="18" t="n">
        <x:v>85004</x:v>
      </x:c>
      <x:c r="I69" s="18" t="n">
        <x:v>5</x:v>
      </x:c>
      <x:c r="J69" s="18" t="n">
        <x:v>5</x:v>
      </x:c>
      <x:c r="K69" s="18" t="n">
        <x:v>147</x:v>
      </x:c>
      <x:c r="L69" s="14" t="n">
        <x:f>IFERROR(E69/F69,0)</x:f>
        <x:v>0.84</x:v>
      </x:c>
      <x:c r="M69" s="16" t="n">
        <x:f>IFERROR(H69/D69,0)</x:f>
        <x:v>538</x:v>
      </x:c>
      <x:c r="N69" s="14" t="n">
        <x:f>IFERROR(J69/I69,0)</x:f>
        <x:v>1</x:v>
      </x:c>
      <x:c r="O69" s="14" t="n">
        <x:f>IFERROR(K69/D69,0)</x:f>
        <x:v>0.930379746835443</x:v>
      </x:c>
      <x:c r="P69" t="n">
        <x:f>IF(L69&lt;'KPI TARGETS'!$B$6,1,0)+IF(G69&lt;'KPI TARGETS'!$B$7,1,0)+IF(M69&gt;'KPI TARGETS'!$B$8,1,0)+IF(N69&lt;'KPI TARGETS'!$B$9,1,0)+IF(O69&lt;'KPI TARGETS'!$B$10,1,0)</x:f>
        <x:v>3</x:v>
      </x:c>
      <x:c r="Q69" t="str">
        <x:f>IF(P69&gt;='KPI TARGETS'!$B$11,"HIGH",IF(P69=1,"WATCH","ON TRACK"))</x:f>
        <x:v>HIGH</x:v>
      </x:c>
      <x:c r="R69" s="18" t="str"/>
    </x:row>
    <x:row r="70">
      <x:c r="A70" t="str">
        <x:v>W1</x:v>
      </x:c>
      <x:c r="B70" t="str">
        <x:v>TL 05</x:v>
      </x:c>
      <x:c r="C70" t="str">
        <x:v>T05-A02</x:v>
      </x:c>
      <x:c r="D70" s="18" t="n">
        <x:v>88</x:v>
      </x:c>
      <x:c r="E70" s="18" t="n">
        <x:v>17</x:v>
      </x:c>
      <x:c r="F70" s="18" t="n">
        <x:v>17</x:v>
      </x:c>
      <x:c r="G70" s="19" t="n">
        <x:v>0.98</x:v>
      </x:c>
      <x:c r="H70" s="18" t="n">
        <x:v>46552</x:v>
      </x:c>
      <x:c r="I70" s="18" t="n">
        <x:v>5</x:v>
      </x:c>
      <x:c r="J70" s="18" t="n">
        <x:v>4</x:v>
      </x:c>
      <x:c r="K70" s="18" t="n">
        <x:v>82</x:v>
      </x:c>
      <x:c r="L70" s="14" t="n">
        <x:f>IFERROR(E70/F70,0)</x:f>
        <x:v>1</x:v>
      </x:c>
      <x:c r="M70" s="16" t="n">
        <x:f>IFERROR(H70/D70,0)</x:f>
        <x:v>529</x:v>
      </x:c>
      <x:c r="N70" s="14" t="n">
        <x:f>IFERROR(J70/I70,0)</x:f>
        <x:v>0.8</x:v>
      </x:c>
      <x:c r="O70" s="14" t="n">
        <x:f>IFERROR(K70/D70,0)</x:f>
        <x:v>0.9318181818181818</x:v>
      </x:c>
      <x:c r="P70" t="n">
        <x:f>IF(L70&lt;'KPI TARGETS'!$B$6,1,0)+IF(G70&lt;'KPI TARGETS'!$B$7,1,0)+IF(M70&gt;'KPI TARGETS'!$B$8,1,0)+IF(N70&lt;'KPI TARGETS'!$B$9,1,0)+IF(O70&lt;'KPI TARGETS'!$B$10,1,0)</x:f>
        <x:v>2</x:v>
      </x:c>
      <x:c r="Q70" t="str">
        <x:f>IF(P70&gt;='KPI TARGETS'!$B$11,"HIGH",IF(P70=1,"WATCH","ON TRACK"))</x:f>
        <x:v>HIGH</x:v>
      </x:c>
      <x:c r="R70" s="18" t="str"/>
    </x:row>
    <x:row r="71">
      <x:c r="A71" t="str">
        <x:v>W1</x:v>
      </x:c>
      <x:c r="B71" t="str">
        <x:v>TL 05</x:v>
      </x:c>
      <x:c r="C71" t="str">
        <x:v>T05-A03</x:v>
      </x:c>
      <x:c r="D71" s="18" t="n">
        <x:v>98</x:v>
      </x:c>
      <x:c r="E71" s="18" t="n">
        <x:v>16</x:v>
      </x:c>
      <x:c r="F71" s="18" t="n">
        <x:v>17</x:v>
      </x:c>
      <x:c r="G71" s="19" t="n">
        <x:v>0.851</x:v>
      </x:c>
      <x:c r="H71" s="18" t="n">
        <x:v>50666</x:v>
      </x:c>
      <x:c r="I71" s="18" t="n">
        <x:v>5</x:v>
      </x:c>
      <x:c r="J71" s="18" t="n">
        <x:v>5</x:v>
      </x:c>
      <x:c r="K71" s="18" t="n">
        <x:v>87</x:v>
      </x:c>
      <x:c r="L71" s="14" t="n">
        <x:f>IFERROR(E71/F71,0)</x:f>
        <x:v>0.9411764705882353</x:v>
      </x:c>
      <x:c r="M71" s="16" t="n">
        <x:f>IFERROR(H71/D71,0)</x:f>
        <x:v>517</x:v>
      </x:c>
      <x:c r="N71" s="14" t="n">
        <x:f>IFERROR(J71/I71,0)</x:f>
        <x:v>1</x:v>
      </x:c>
      <x:c r="O71" s="14" t="n">
        <x:f>IFERROR(K71/D71,0)</x:f>
        <x:v>0.8877551020408163</x:v>
      </x:c>
      <x:c r="P71" t="n">
        <x:f>IF(L71&lt;'KPI TARGETS'!$B$6,1,0)+IF(G71&lt;'KPI TARGETS'!$B$7,1,0)+IF(M71&gt;'KPI TARGETS'!$B$8,1,0)+IF(N71&lt;'KPI TARGETS'!$B$9,1,0)+IF(O71&lt;'KPI TARGETS'!$B$10,1,0)</x:f>
        <x:v>2</x:v>
      </x:c>
      <x:c r="Q71" t="str">
        <x:f>IF(P71&gt;='KPI TARGETS'!$B$11,"HIGH",IF(P71=1,"WATCH","ON TRACK"))</x:f>
        <x:v>HIGH</x:v>
      </x:c>
      <x:c r="R71" s="18" t="str"/>
    </x:row>
    <x:row r="72">
      <x:c r="A72" t="str">
        <x:v>W1</x:v>
      </x:c>
      <x:c r="B72" t="str">
        <x:v>TL 05</x:v>
      </x:c>
      <x:c r="C72" t="str">
        <x:v>T05-A04</x:v>
      </x:c>
      <x:c r="D72" s="18" t="n">
        <x:v>159</x:v>
      </x:c>
      <x:c r="E72" s="18" t="n">
        <x:v>22</x:v>
      </x:c>
      <x:c r="F72" s="18" t="n">
        <x:v>27</x:v>
      </x:c>
      <x:c r="G72" s="19" t="n">
        <x:v>0.851</x:v>
      </x:c>
      <x:c r="H72" s="18" t="n">
        <x:v>96195</x:v>
      </x:c>
      <x:c r="I72" s="18" t="n">
        <x:v>5</x:v>
      </x:c>
      <x:c r="J72" s="18" t="n">
        <x:v>4</x:v>
      </x:c>
      <x:c r="K72" s="18" t="n">
        <x:v>129</x:v>
      </x:c>
      <x:c r="L72" s="14" t="n">
        <x:f>IFERROR(E72/F72,0)</x:f>
        <x:v>0.8148148148148148</x:v>
      </x:c>
      <x:c r="M72" s="16" t="n">
        <x:f>IFERROR(H72/D72,0)</x:f>
        <x:v>605</x:v>
      </x:c>
      <x:c r="N72" s="14" t="n">
        <x:f>IFERROR(J72/I72,0)</x:f>
        <x:v>0.8</x:v>
      </x:c>
      <x:c r="O72" s="14" t="n">
        <x:f>IFERROR(K72/D72,0)</x:f>
        <x:v>0.8113207547169812</x:v>
      </x:c>
      <x:c r="P72" t="n">
        <x:f>IF(L72&lt;'KPI TARGETS'!$B$6,1,0)+IF(G72&lt;'KPI TARGETS'!$B$7,1,0)+IF(M72&gt;'KPI TARGETS'!$B$8,1,0)+IF(N72&lt;'KPI TARGETS'!$B$9,1,0)+IF(O72&lt;'KPI TARGETS'!$B$10,1,0)</x:f>
        <x:v>5</x:v>
      </x:c>
      <x:c r="Q72" t="str">
        <x:f>IF(P72&gt;='KPI TARGETS'!$B$11,"HIGH",IF(P72=1,"WATCH","ON TRACK"))</x:f>
        <x:v>HIGH</x:v>
      </x:c>
      <x:c r="R72" s="18" t="str"/>
    </x:row>
    <x:row r="73">
      <x:c r="A73" t="str">
        <x:v>W1</x:v>
      </x:c>
      <x:c r="B73" t="str">
        <x:v>TL 05</x:v>
      </x:c>
      <x:c r="C73" t="str">
        <x:v>T05-A05</x:v>
      </x:c>
      <x:c r="D73" s="18" t="n">
        <x:v>113</x:v>
      </x:c>
      <x:c r="E73" s="18" t="n">
        <x:v>31</x:v>
      </x:c>
      <x:c r="F73" s="18" t="n">
        <x:v>31</x:v>
      </x:c>
      <x:c r="G73" s="19" t="n">
        <x:v>0.867</x:v>
      </x:c>
      <x:c r="H73" s="18" t="n">
        <x:v>46330</x:v>
      </x:c>
      <x:c r="I73" s="18" t="n">
        <x:v>5</x:v>
      </x:c>
      <x:c r="J73" s="18" t="n">
        <x:v>5</x:v>
      </x:c>
      <x:c r="K73" s="18" t="n">
        <x:v>98</x:v>
      </x:c>
      <x:c r="L73" s="14" t="n">
        <x:f>IFERROR(E73/F73,0)</x:f>
        <x:v>1</x:v>
      </x:c>
      <x:c r="M73" s="16" t="n">
        <x:f>IFERROR(H73/D73,0)</x:f>
        <x:v>410</x:v>
      </x:c>
      <x:c r="N73" s="14" t="n">
        <x:f>IFERROR(J73/I73,0)</x:f>
        <x:v>1</x:v>
      </x:c>
      <x:c r="O73" s="14" t="n">
        <x:f>IFERROR(K73/D73,0)</x:f>
        <x:v>0.8672566371681416</x:v>
      </x:c>
      <x:c r="P73" t="n">
        <x:f>IF(L73&lt;'KPI TARGETS'!$B$6,1,0)+IF(G73&lt;'KPI TARGETS'!$B$7,1,0)+IF(M73&gt;'KPI TARGETS'!$B$8,1,0)+IF(N73&lt;'KPI TARGETS'!$B$9,1,0)+IF(O73&lt;'KPI TARGETS'!$B$10,1,0)</x:f>
        <x:v>2</x:v>
      </x:c>
      <x:c r="Q73" t="str">
        <x:f>IF(P73&gt;='KPI TARGETS'!$B$11,"HIGH",IF(P73=1,"WATCH","ON TRACK"))</x:f>
        <x:v>HIGH</x:v>
      </x:c>
      <x:c r="R73" s="18" t="str"/>
    </x:row>
    <x:row r="74">
      <x:c r="A74" t="str">
        <x:v>W1</x:v>
      </x:c>
      <x:c r="B74" t="str">
        <x:v>TL 05</x:v>
      </x:c>
      <x:c r="C74" t="str">
        <x:v>T05-A06</x:v>
      </x:c>
      <x:c r="D74" s="18" t="n">
        <x:v>137</x:v>
      </x:c>
      <x:c r="E74" s="18" t="n">
        <x:v>21</x:v>
      </x:c>
      <x:c r="F74" s="18" t="n">
        <x:v>23</x:v>
      </x:c>
      <x:c r="G74" s="19" t="n">
        <x:v>0.94</x:v>
      </x:c>
      <x:c r="H74" s="18" t="n">
        <x:v>62335</x:v>
      </x:c>
      <x:c r="I74" s="18" t="n">
        <x:v>5</x:v>
      </x:c>
      <x:c r="J74" s="18" t="n">
        <x:v>5</x:v>
      </x:c>
      <x:c r="K74" s="18" t="n">
        <x:v>133</x:v>
      </x:c>
      <x:c r="L74" s="14" t="n">
        <x:f>IFERROR(E74/F74,0)</x:f>
        <x:v>0.9130434782608695</x:v>
      </x:c>
      <x:c r="M74" s="16" t="n">
        <x:f>IFERROR(H74/D74,0)</x:f>
        <x:v>455</x:v>
      </x:c>
      <x:c r="N74" s="14" t="n">
        <x:f>IFERROR(J74/I74,0)</x:f>
        <x:v>1</x:v>
      </x:c>
      <x:c r="O74" s="14" t="n">
        <x:f>IFERROR(K74/D74,0)</x:f>
        <x:v>0.9708029197080292</x:v>
      </x:c>
      <x:c r="P74" t="n">
        <x:f>IF(L74&lt;'KPI TARGETS'!$B$6,1,0)+IF(G74&lt;'KPI TARGETS'!$B$7,1,0)+IF(M74&gt;'KPI TARGETS'!$B$8,1,0)+IF(N74&lt;'KPI TARGETS'!$B$9,1,0)+IF(O74&lt;'KPI TARGETS'!$B$10,1,0)</x:f>
        <x:v>0</x:v>
      </x:c>
      <x:c r="Q74" t="str">
        <x:f>IF(P74&gt;='KPI TARGETS'!$B$11,"HIGH",IF(P74=1,"WATCH","ON TRACK"))</x:f>
        <x:v>ON TRACK</x:v>
      </x:c>
      <x:c r="R74" s="18" t="str"/>
    </x:row>
    <x:row r="75">
      <x:c r="A75" t="str">
        <x:v>W1</x:v>
      </x:c>
      <x:c r="B75" t="str">
        <x:v>TL 05</x:v>
      </x:c>
      <x:c r="C75" t="str">
        <x:v>T05-A07</x:v>
      </x:c>
      <x:c r="D75" s="18" t="n">
        <x:v>127</x:v>
      </x:c>
      <x:c r="E75" s="18" t="n">
        <x:v>27</x:v>
      </x:c>
      <x:c r="F75" s="18" t="n">
        <x:v>28</x:v>
      </x:c>
      <x:c r="G75" s="19" t="n">
        <x:v>0.988</x:v>
      </x:c>
      <x:c r="H75" s="18" t="n">
        <x:v>58293</x:v>
      </x:c>
      <x:c r="I75" s="18" t="n">
        <x:v>5</x:v>
      </x:c>
      <x:c r="J75" s="18" t="n">
        <x:v>5</x:v>
      </x:c>
      <x:c r="K75" s="18" t="n">
        <x:v>103</x:v>
      </x:c>
      <x:c r="L75" s="14" t="n">
        <x:f>IFERROR(E75/F75,0)</x:f>
        <x:v>0.9642857142857143</x:v>
      </x:c>
      <x:c r="M75" s="16" t="n">
        <x:f>IFERROR(H75/D75,0)</x:f>
        <x:v>459</x:v>
      </x:c>
      <x:c r="N75" s="14" t="n">
        <x:f>IFERROR(J75/I75,0)</x:f>
        <x:v>1</x:v>
      </x:c>
      <x:c r="O75" s="14" t="n">
        <x:f>IFERROR(K75/D75,0)</x:f>
        <x:v>0.8110236220472441</x:v>
      </x:c>
      <x:c r="P75" t="n">
        <x:f>IF(L75&lt;'KPI TARGETS'!$B$6,1,0)+IF(G75&lt;'KPI TARGETS'!$B$7,1,0)+IF(M75&gt;'KPI TARGETS'!$B$8,1,0)+IF(N75&lt;'KPI TARGETS'!$B$9,1,0)+IF(O75&lt;'KPI TARGETS'!$B$10,1,0)</x:f>
        <x:v>1</x:v>
      </x:c>
      <x:c r="Q75" t="str">
        <x:f>IF(P75&gt;='KPI TARGETS'!$B$11,"HIGH",IF(P75=1,"WATCH","ON TRACK"))</x:f>
        <x:v>WATCH</x:v>
      </x:c>
      <x:c r="R75" s="18" t="str"/>
    </x:row>
    <x:row r="76">
      <x:c r="A76" t="str">
        <x:v>W1</x:v>
      </x:c>
      <x:c r="B76" t="str">
        <x:v>TL 05</x:v>
      </x:c>
      <x:c r="C76" t="str">
        <x:v>T05-A08</x:v>
      </x:c>
      <x:c r="D76" s="18" t="n">
        <x:v>122</x:v>
      </x:c>
      <x:c r="E76" s="18" t="n">
        <x:v>16</x:v>
      </x:c>
      <x:c r="F76" s="18" t="n">
        <x:v>17</x:v>
      </x:c>
      <x:c r="G76" s="19" t="n">
        <x:v>0.871</x:v>
      </x:c>
      <x:c r="H76" s="18" t="n">
        <x:v>55266</x:v>
      </x:c>
      <x:c r="I76" s="18" t="n">
        <x:v>5</x:v>
      </x:c>
      <x:c r="J76" s="18" t="n">
        <x:v>5</x:v>
      </x:c>
      <x:c r="K76" s="18" t="n">
        <x:v>107</x:v>
      </x:c>
      <x:c r="L76" s="14" t="n">
        <x:f>IFERROR(E76/F76,0)</x:f>
        <x:v>0.9411764705882353</x:v>
      </x:c>
      <x:c r="M76" s="16" t="n">
        <x:f>IFERROR(H76/D76,0)</x:f>
        <x:v>453</x:v>
      </x:c>
      <x:c r="N76" s="14" t="n">
        <x:f>IFERROR(J76/I76,0)</x:f>
        <x:v>1</x:v>
      </x:c>
      <x:c r="O76" s="14" t="n">
        <x:f>IFERROR(K76/D76,0)</x:f>
        <x:v>0.8770491803278688</x:v>
      </x:c>
      <x:c r="P76" t="n">
        <x:f>IF(L76&lt;'KPI TARGETS'!$B$6,1,0)+IF(G76&lt;'KPI TARGETS'!$B$7,1,0)+IF(M76&gt;'KPI TARGETS'!$B$8,1,0)+IF(N76&lt;'KPI TARGETS'!$B$9,1,0)+IF(O76&lt;'KPI TARGETS'!$B$10,1,0)</x:f>
        <x:v>2</x:v>
      </x:c>
      <x:c r="Q76" t="str">
        <x:f>IF(P76&gt;='KPI TARGETS'!$B$11,"HIGH",IF(P76=1,"WATCH","ON TRACK"))</x:f>
        <x:v>HIGH</x:v>
      </x:c>
      <x:c r="R76" s="18" t="str"/>
    </x:row>
    <x:row r="77">
      <x:c r="A77" t="str">
        <x:v>W1</x:v>
      </x:c>
      <x:c r="B77" t="str">
        <x:v>TL 05</x:v>
      </x:c>
      <x:c r="C77" t="str">
        <x:v>T05-A09</x:v>
      </x:c>
      <x:c r="D77" s="18" t="n">
        <x:v>100</x:v>
      </x:c>
      <x:c r="E77" s="18" t="n">
        <x:v>19</x:v>
      </x:c>
      <x:c r="F77" s="18" t="n">
        <x:v>22</x:v>
      </x:c>
      <x:c r="G77" s="19" t="n">
        <x:v>0.85</x:v>
      </x:c>
      <x:c r="H77" s="18" t="n">
        <x:v>56400</x:v>
      </x:c>
      <x:c r="I77" s="18" t="n">
        <x:v>5</x:v>
      </x:c>
      <x:c r="J77" s="18" t="n">
        <x:v>5</x:v>
      </x:c>
      <x:c r="K77" s="18" t="n">
        <x:v>85</x:v>
      </x:c>
      <x:c r="L77" s="14" t="n">
        <x:f>IFERROR(E77/F77,0)</x:f>
        <x:v>0.8636363636363636</x:v>
      </x:c>
      <x:c r="M77" s="16" t="n">
        <x:f>IFERROR(H77/D77,0)</x:f>
        <x:v>564</x:v>
      </x:c>
      <x:c r="N77" s="14" t="n">
        <x:f>IFERROR(J77/I77,0)</x:f>
        <x:v>1</x:v>
      </x:c>
      <x:c r="O77" s="14" t="n">
        <x:f>IFERROR(K77/D77,0)</x:f>
        <x:v>0.85</x:v>
      </x:c>
      <x:c r="P77" t="n">
        <x:f>IF(L77&lt;'KPI TARGETS'!$B$6,1,0)+IF(G77&lt;'KPI TARGETS'!$B$7,1,0)+IF(M77&gt;'KPI TARGETS'!$B$8,1,0)+IF(N77&lt;'KPI TARGETS'!$B$9,1,0)+IF(O77&lt;'KPI TARGETS'!$B$10,1,0)</x:f>
        <x:v>4</x:v>
      </x:c>
      <x:c r="Q77" t="str">
        <x:f>IF(P77&gt;='KPI TARGETS'!$B$11,"HIGH",IF(P77=1,"WATCH","ON TRACK"))</x:f>
        <x:v>HIGH</x:v>
      </x:c>
      <x:c r="R77" s="18" t="str"/>
    </x:row>
    <x:row r="78">
      <x:c r="A78" t="str">
        <x:v>W1</x:v>
      </x:c>
      <x:c r="B78" t="str">
        <x:v>TL 05</x:v>
      </x:c>
      <x:c r="C78" t="str">
        <x:v>T05-A10</x:v>
      </x:c>
      <x:c r="D78" s="18" t="n">
        <x:v>149</x:v>
      </x:c>
      <x:c r="E78" s="18" t="n">
        <x:v>20</x:v>
      </x:c>
      <x:c r="F78" s="18" t="n">
        <x:v>21</x:v>
      </x:c>
      <x:c r="G78" s="19" t="n">
        <x:v>0.983</x:v>
      </x:c>
      <x:c r="H78" s="18" t="n">
        <x:v>70626</x:v>
      </x:c>
      <x:c r="I78" s="18" t="n">
        <x:v>5</x:v>
      </x:c>
      <x:c r="J78" s="18" t="n">
        <x:v>5</x:v>
      </x:c>
      <x:c r="K78" s="18" t="n">
        <x:v>132</x:v>
      </x:c>
      <x:c r="L78" s="14" t="n">
        <x:f>IFERROR(E78/F78,0)</x:f>
        <x:v>0.9523809523809523</x:v>
      </x:c>
      <x:c r="M78" s="16" t="n">
        <x:f>IFERROR(H78/D78,0)</x:f>
        <x:v>474</x:v>
      </x:c>
      <x:c r="N78" s="14" t="n">
        <x:f>IFERROR(J78/I78,0)</x:f>
        <x:v>1</x:v>
      </x:c>
      <x:c r="O78" s="14" t="n">
        <x:f>IFERROR(K78/D78,0)</x:f>
        <x:v>0.8859060402684564</x:v>
      </x:c>
      <x:c r="P78" t="n">
        <x:f>IF(L78&lt;'KPI TARGETS'!$B$6,1,0)+IF(G78&lt;'KPI TARGETS'!$B$7,1,0)+IF(M78&gt;'KPI TARGETS'!$B$8,1,0)+IF(N78&lt;'KPI TARGETS'!$B$9,1,0)+IF(O78&lt;'KPI TARGETS'!$B$10,1,0)</x:f>
        <x:v>0</x:v>
      </x:c>
      <x:c r="Q78" t="str">
        <x:f>IF(P78&gt;='KPI TARGETS'!$B$11,"HIGH",IF(P78=1,"WATCH","ON TRACK"))</x:f>
        <x:v>ON TRACK</x:v>
      </x:c>
      <x:c r="R78" s="18" t="str"/>
    </x:row>
    <x:row r="79">
      <x:c r="A79" t="str">
        <x:v>W1</x:v>
      </x:c>
      <x:c r="B79" t="str">
        <x:v>TL 05</x:v>
      </x:c>
      <x:c r="C79" t="str">
        <x:v>T05-A11</x:v>
      </x:c>
      <x:c r="D79" s="18" t="n">
        <x:v>88</x:v>
      </x:c>
      <x:c r="E79" s="18" t="n">
        <x:v>22</x:v>
      </x:c>
      <x:c r="F79" s="18" t="n">
        <x:v>26</x:v>
      </x:c>
      <x:c r="G79" s="19" t="n">
        <x:v>0.936</x:v>
      </x:c>
      <x:c r="H79" s="18" t="n">
        <x:v>43120</x:v>
      </x:c>
      <x:c r="I79" s="18" t="n">
        <x:v>5</x:v>
      </x:c>
      <x:c r="J79" s="18" t="n">
        <x:v>4</x:v>
      </x:c>
      <x:c r="K79" s="18" t="n">
        <x:v>80</x:v>
      </x:c>
      <x:c r="L79" s="14" t="n">
        <x:f>IFERROR(E79/F79,0)</x:f>
        <x:v>0.8461538461538461</x:v>
      </x:c>
      <x:c r="M79" s="16" t="n">
        <x:f>IFERROR(H79/D79,0)</x:f>
        <x:v>490</x:v>
      </x:c>
      <x:c r="N79" s="14" t="n">
        <x:f>IFERROR(J79/I79,0)</x:f>
        <x:v>0.8</x:v>
      </x:c>
      <x:c r="O79" s="14" t="n">
        <x:f>IFERROR(K79/D79,0)</x:f>
        <x:v>0.9090909090909091</x:v>
      </x:c>
      <x:c r="P79" t="n">
        <x:f>IF(L79&lt;'KPI TARGETS'!$B$6,1,0)+IF(G79&lt;'KPI TARGETS'!$B$7,1,0)+IF(M79&gt;'KPI TARGETS'!$B$8,1,0)+IF(N79&lt;'KPI TARGETS'!$B$9,1,0)+IF(O79&lt;'KPI TARGETS'!$B$10,1,0)</x:f>
        <x:v>2</x:v>
      </x:c>
      <x:c r="Q79" t="str">
        <x:f>IF(P79&gt;='KPI TARGETS'!$B$11,"HIGH",IF(P79=1,"WATCH","ON TRACK"))</x:f>
        <x:v>HIGH</x:v>
      </x:c>
      <x:c r="R79" s="18" t="str"/>
    </x:row>
    <x:row r="80">
      <x:c r="A80" t="str">
        <x:v>W1</x:v>
      </x:c>
      <x:c r="B80" t="str">
        <x:v>TL 05</x:v>
      </x:c>
      <x:c r="C80" t="str">
        <x:v>T05-A12</x:v>
      </x:c>
      <x:c r="D80" s="18" t="n">
        <x:v>104</x:v>
      </x:c>
      <x:c r="E80" s="18" t="n">
        <x:v>15</x:v>
      </x:c>
      <x:c r="F80" s="18" t="n">
        <x:v>17</x:v>
      </x:c>
      <x:c r="G80" s="19" t="n">
        <x:v>0.968</x:v>
      </x:c>
      <x:c r="H80" s="18" t="n">
        <x:v>61360</x:v>
      </x:c>
      <x:c r="I80" s="18" t="n">
        <x:v>5</x:v>
      </x:c>
      <x:c r="J80" s="18" t="n">
        <x:v>5</x:v>
      </x:c>
      <x:c r="K80" s="18" t="n">
        <x:v>88</x:v>
      </x:c>
      <x:c r="L80" s="14" t="n">
        <x:f>IFERROR(E80/F80,0)</x:f>
        <x:v>0.8823529411764706</x:v>
      </x:c>
      <x:c r="M80" s="16" t="n">
        <x:f>IFERROR(H80/D80,0)</x:f>
        <x:v>590</x:v>
      </x:c>
      <x:c r="N80" s="14" t="n">
        <x:f>IFERROR(J80/I80,0)</x:f>
        <x:v>1</x:v>
      </x:c>
      <x:c r="O80" s="14" t="n">
        <x:f>IFERROR(K80/D80,0)</x:f>
        <x:v>0.8461538461538461</x:v>
      </x:c>
      <x:c r="P80" t="n">
        <x:f>IF(L80&lt;'KPI TARGETS'!$B$6,1,0)+IF(G80&lt;'KPI TARGETS'!$B$7,1,0)+IF(M80&gt;'KPI TARGETS'!$B$8,1,0)+IF(N80&lt;'KPI TARGETS'!$B$9,1,0)+IF(O80&lt;'KPI TARGETS'!$B$10,1,0)</x:f>
        <x:v>3</x:v>
      </x:c>
      <x:c r="Q80" t="str">
        <x:f>IF(P80&gt;='KPI TARGETS'!$B$11,"HIGH",IF(P80=1,"WATCH","ON TRACK"))</x:f>
        <x:v>HIGH</x:v>
      </x:c>
      <x:c r="R80" s="18" t="str"/>
    </x:row>
    <x:row r="81">
      <x:c r="A81" t="str">
        <x:v>W1</x:v>
      </x:c>
      <x:c r="B81" t="str">
        <x:v>TL 05</x:v>
      </x:c>
      <x:c r="C81" t="str">
        <x:v>T05-A13</x:v>
      </x:c>
      <x:c r="D81" s="18" t="n">
        <x:v>126</x:v>
      </x:c>
      <x:c r="E81" s="18" t="n">
        <x:v>28</x:v>
      </x:c>
      <x:c r="F81" s="18" t="n">
        <x:v>30</x:v>
      </x:c>
      <x:c r="G81" s="19" t="n">
        <x:v>0.94</x:v>
      </x:c>
      <x:c r="H81" s="18" t="n">
        <x:v>50400</x:v>
      </x:c>
      <x:c r="I81" s="18" t="n">
        <x:v>5</x:v>
      </x:c>
      <x:c r="J81" s="18" t="n">
        <x:v>5</x:v>
      </x:c>
      <x:c r="K81" s="18" t="n">
        <x:v>118</x:v>
      </x:c>
      <x:c r="L81" s="14" t="n">
        <x:f>IFERROR(E81/F81,0)</x:f>
        <x:v>0.9333333333333333</x:v>
      </x:c>
      <x:c r="M81" s="16" t="n">
        <x:f>IFERROR(H81/D81,0)</x:f>
        <x:v>400</x:v>
      </x:c>
      <x:c r="N81" s="14" t="n">
        <x:f>IFERROR(J81/I81,0)</x:f>
        <x:v>1</x:v>
      </x:c>
      <x:c r="O81" s="14" t="n">
        <x:f>IFERROR(K81/D81,0)</x:f>
        <x:v>0.9365079365079365</x:v>
      </x:c>
      <x:c r="P81" t="n">
        <x:f>IF(L81&lt;'KPI TARGETS'!$B$6,1,0)+IF(G81&lt;'KPI TARGETS'!$B$7,1,0)+IF(M81&gt;'KPI TARGETS'!$B$8,1,0)+IF(N81&lt;'KPI TARGETS'!$B$9,1,0)+IF(O81&lt;'KPI TARGETS'!$B$10,1,0)</x:f>
        <x:v>0</x:v>
      </x:c>
      <x:c r="Q81" t="str">
        <x:f>IF(P81&gt;='KPI TARGETS'!$B$11,"HIGH",IF(P81=1,"WATCH","ON TRACK"))</x:f>
        <x:v>ON TRACK</x:v>
      </x:c>
      <x:c r="R81" s="18" t="str"/>
    </x:row>
    <x:row r="82">
      <x:c r="A82" t="str">
        <x:v>W1</x:v>
      </x:c>
      <x:c r="B82" t="str">
        <x:v>TL 06</x:v>
      </x:c>
      <x:c r="C82" t="str">
        <x:v>T06-A01</x:v>
      </x:c>
      <x:c r="D82" s="18" t="n">
        <x:v>126</x:v>
      </x:c>
      <x:c r="E82" s="18" t="n">
        <x:v>21</x:v>
      </x:c>
      <x:c r="F82" s="18" t="n">
        <x:v>25</x:v>
      </x:c>
      <x:c r="G82" s="19" t="n">
        <x:v>0.918</x:v>
      </x:c>
      <x:c r="H82" s="18" t="n">
        <x:v>56322</x:v>
      </x:c>
      <x:c r="I82" s="18" t="n">
        <x:v>5</x:v>
      </x:c>
      <x:c r="J82" s="18" t="n">
        <x:v>5</x:v>
      </x:c>
      <x:c r="K82" s="18" t="n">
        <x:v>103</x:v>
      </x:c>
      <x:c r="L82" s="14" t="n">
        <x:f>IFERROR(E82/F82,0)</x:f>
        <x:v>0.84</x:v>
      </x:c>
      <x:c r="M82" s="16" t="n">
        <x:f>IFERROR(H82/D82,0)</x:f>
        <x:v>447</x:v>
      </x:c>
      <x:c r="N82" s="14" t="n">
        <x:f>IFERROR(J82/I82,0)</x:f>
        <x:v>1</x:v>
      </x:c>
      <x:c r="O82" s="14" t="n">
        <x:f>IFERROR(K82/D82,0)</x:f>
        <x:v>0.8174603174603174</x:v>
      </x:c>
      <x:c r="P82" t="n">
        <x:f>IF(L82&lt;'KPI TARGETS'!$B$6,1,0)+IF(G82&lt;'KPI TARGETS'!$B$7,1,0)+IF(M82&gt;'KPI TARGETS'!$B$8,1,0)+IF(N82&lt;'KPI TARGETS'!$B$9,1,0)+IF(O82&lt;'KPI TARGETS'!$B$10,1,0)</x:f>
        <x:v>3</x:v>
      </x:c>
      <x:c r="Q82" t="str">
        <x:f>IF(P82&gt;='KPI TARGETS'!$B$11,"HIGH",IF(P82=1,"WATCH","ON TRACK"))</x:f>
        <x:v>HIGH</x:v>
      </x:c>
      <x:c r="R82" s="18" t="str"/>
    </x:row>
    <x:row r="83">
      <x:c r="A83" t="str">
        <x:v>W1</x:v>
      </x:c>
      <x:c r="B83" t="str">
        <x:v>TL 06</x:v>
      </x:c>
      <x:c r="C83" t="str">
        <x:v>T06-A02</x:v>
      </x:c>
      <x:c r="D83" s="18" t="n">
        <x:v>99</x:v>
      </x:c>
      <x:c r="E83" s="18" t="n">
        <x:v>18</x:v>
      </x:c>
      <x:c r="F83" s="18" t="n">
        <x:v>20</x:v>
      </x:c>
      <x:c r="G83" s="19" t="n">
        <x:v>0.939</x:v>
      </x:c>
      <x:c r="H83" s="18" t="n">
        <x:v>54351</x:v>
      </x:c>
      <x:c r="I83" s="18" t="n">
        <x:v>5</x:v>
      </x:c>
      <x:c r="J83" s="18" t="n">
        <x:v>5</x:v>
      </x:c>
      <x:c r="K83" s="18" t="n">
        <x:v>83</x:v>
      </x:c>
      <x:c r="L83" s="14" t="n">
        <x:f>IFERROR(E83/F83,0)</x:f>
        <x:v>0.9</x:v>
      </x:c>
      <x:c r="M83" s="16" t="n">
        <x:f>IFERROR(H83/D83,0)</x:f>
        <x:v>549</x:v>
      </x:c>
      <x:c r="N83" s="14" t="n">
        <x:f>IFERROR(J83/I83,0)</x:f>
        <x:v>1</x:v>
      </x:c>
      <x:c r="O83" s="14" t="n">
        <x:f>IFERROR(K83/D83,0)</x:f>
        <x:v>0.8383838383838383</x:v>
      </x:c>
      <x:c r="P83" t="n">
        <x:f>IF(L83&lt;'KPI TARGETS'!$B$6,1,0)+IF(G83&lt;'KPI TARGETS'!$B$7,1,0)+IF(M83&gt;'KPI TARGETS'!$B$8,1,0)+IF(N83&lt;'KPI TARGETS'!$B$9,1,0)+IF(O83&lt;'KPI TARGETS'!$B$10,1,0)</x:f>
        <x:v>2</x:v>
      </x:c>
      <x:c r="Q83" t="str">
        <x:f>IF(P83&gt;='KPI TARGETS'!$B$11,"HIGH",IF(P83=1,"WATCH","ON TRACK"))</x:f>
        <x:v>HIGH</x:v>
      </x:c>
      <x:c r="R83" s="18" t="str"/>
    </x:row>
    <x:row r="84">
      <x:c r="A84" t="str">
        <x:v>W1</x:v>
      </x:c>
      <x:c r="B84" t="str">
        <x:v>TL 06</x:v>
      </x:c>
      <x:c r="C84" t="str">
        <x:v>T06-A03</x:v>
      </x:c>
      <x:c r="D84" s="18" t="n">
        <x:v>92</x:v>
      </x:c>
      <x:c r="E84" s="18" t="n">
        <x:v>26</x:v>
      </x:c>
      <x:c r="F84" s="18" t="n">
        <x:v>29</x:v>
      </x:c>
      <x:c r="G84" s="19" t="n">
        <x:v>0.933</x:v>
      </x:c>
      <x:c r="H84" s="18" t="n">
        <x:v>45172</x:v>
      </x:c>
      <x:c r="I84" s="18" t="n">
        <x:v>5</x:v>
      </x:c>
      <x:c r="J84" s="18" t="n">
        <x:v>5</x:v>
      </x:c>
      <x:c r="K84" s="18" t="n">
        <x:v>77</x:v>
      </x:c>
      <x:c r="L84" s="14" t="n">
        <x:f>IFERROR(E84/F84,0)</x:f>
        <x:v>0.896551724137931</x:v>
      </x:c>
      <x:c r="M84" s="16" t="n">
        <x:f>IFERROR(H84/D84,0)</x:f>
        <x:v>491</x:v>
      </x:c>
      <x:c r="N84" s="14" t="n">
        <x:f>IFERROR(J84/I84,0)</x:f>
        <x:v>1</x:v>
      </x:c>
      <x:c r="O84" s="14" t="n">
        <x:f>IFERROR(K84/D84,0)</x:f>
        <x:v>0.8369565217391305</x:v>
      </x:c>
      <x:c r="P84" t="n">
        <x:f>IF(L84&lt;'KPI TARGETS'!$B$6,1,0)+IF(G84&lt;'KPI TARGETS'!$B$7,1,0)+IF(M84&gt;'KPI TARGETS'!$B$8,1,0)+IF(N84&lt;'KPI TARGETS'!$B$9,1,0)+IF(O84&lt;'KPI TARGETS'!$B$10,1,0)</x:f>
        <x:v>2</x:v>
      </x:c>
      <x:c r="Q84" t="str">
        <x:f>IF(P84&gt;='KPI TARGETS'!$B$11,"HIGH",IF(P84=1,"WATCH","ON TRACK"))</x:f>
        <x:v>HIGH</x:v>
      </x:c>
      <x:c r="R84" s="18" t="str"/>
    </x:row>
    <x:row r="85">
      <x:c r="A85" t="str">
        <x:v>W1</x:v>
      </x:c>
      <x:c r="B85" t="str">
        <x:v>TL 06</x:v>
      </x:c>
      <x:c r="C85" t="str">
        <x:v>T06-A04</x:v>
      </x:c>
      <x:c r="D85" s="18" t="n">
        <x:v>101</x:v>
      </x:c>
      <x:c r="E85" s="18" t="n">
        <x:v>16</x:v>
      </x:c>
      <x:c r="F85" s="18" t="n">
        <x:v>17</x:v>
      </x:c>
      <x:c r="G85" s="19" t="n">
        <x:v>0.975</x:v>
      </x:c>
      <x:c r="H85" s="18" t="n">
        <x:v>48985</x:v>
      </x:c>
      <x:c r="I85" s="18" t="n">
        <x:v>5</x:v>
      </x:c>
      <x:c r="J85" s="18" t="n">
        <x:v>5</x:v>
      </x:c>
      <x:c r="K85" s="18" t="n">
        <x:v>89</x:v>
      </x:c>
      <x:c r="L85" s="14" t="n">
        <x:f>IFERROR(E85/F85,0)</x:f>
        <x:v>0.9411764705882353</x:v>
      </x:c>
      <x:c r="M85" s="16" t="n">
        <x:f>IFERROR(H85/D85,0)</x:f>
        <x:v>485</x:v>
      </x:c>
      <x:c r="N85" s="14" t="n">
        <x:f>IFERROR(J85/I85,0)</x:f>
        <x:v>1</x:v>
      </x:c>
      <x:c r="O85" s="14" t="n">
        <x:f>IFERROR(K85/D85,0)</x:f>
        <x:v>0.8811881188118812</x:v>
      </x:c>
      <x:c r="P85" t="n">
        <x:f>IF(L85&lt;'KPI TARGETS'!$B$6,1,0)+IF(G85&lt;'KPI TARGETS'!$B$7,1,0)+IF(M85&gt;'KPI TARGETS'!$B$8,1,0)+IF(N85&lt;'KPI TARGETS'!$B$9,1,0)+IF(O85&lt;'KPI TARGETS'!$B$10,1,0)</x:f>
        <x:v>0</x:v>
      </x:c>
      <x:c r="Q85" t="str">
        <x:f>IF(P85&gt;='KPI TARGETS'!$B$11,"HIGH",IF(P85=1,"WATCH","ON TRACK"))</x:f>
        <x:v>ON TRACK</x:v>
      </x:c>
      <x:c r="R85" s="18" t="str"/>
    </x:row>
    <x:row r="86">
      <x:c r="A86" t="str">
        <x:v>W1</x:v>
      </x:c>
      <x:c r="B86" t="str">
        <x:v>TL 06</x:v>
      </x:c>
      <x:c r="C86" t="str">
        <x:v>T06-A05</x:v>
      </x:c>
      <x:c r="D86" s="18" t="n">
        <x:v>139</x:v>
      </x:c>
      <x:c r="E86" s="18" t="n">
        <x:v>33</x:v>
      </x:c>
      <x:c r="F86" s="18" t="n">
        <x:v>34</x:v>
      </x:c>
      <x:c r="G86" s="19" t="n">
        <x:v>0.967</x:v>
      </x:c>
      <x:c r="H86" s="18" t="n">
        <x:v>79508</x:v>
      </x:c>
      <x:c r="I86" s="18" t="n">
        <x:v>5</x:v>
      </x:c>
      <x:c r="J86" s="18" t="n">
        <x:v>5</x:v>
      </x:c>
      <x:c r="K86" s="18" t="n">
        <x:v>132</x:v>
      </x:c>
      <x:c r="L86" s="14" t="n">
        <x:f>IFERROR(E86/F86,0)</x:f>
        <x:v>0.9705882352941176</x:v>
      </x:c>
      <x:c r="M86" s="16" t="n">
        <x:f>IFERROR(H86/D86,0)</x:f>
        <x:v>572</x:v>
      </x:c>
      <x:c r="N86" s="14" t="n">
        <x:f>IFERROR(J86/I86,0)</x:f>
        <x:v>1</x:v>
      </x:c>
      <x:c r="O86" s="14" t="n">
        <x:f>IFERROR(K86/D86,0)</x:f>
        <x:v>0.9496402877697842</x:v>
      </x:c>
      <x:c r="P86" t="n">
        <x:f>IF(L86&lt;'KPI TARGETS'!$B$6,1,0)+IF(G86&lt;'KPI TARGETS'!$B$7,1,0)+IF(M86&gt;'KPI TARGETS'!$B$8,1,0)+IF(N86&lt;'KPI TARGETS'!$B$9,1,0)+IF(O86&lt;'KPI TARGETS'!$B$10,1,0)</x:f>
        <x:v>1</x:v>
      </x:c>
      <x:c r="Q86" t="str">
        <x:f>IF(P86&gt;='KPI TARGETS'!$B$11,"HIGH",IF(P86=1,"WATCH","ON TRACK"))</x:f>
        <x:v>WATCH</x:v>
      </x:c>
      <x:c r="R86" s="18" t="str"/>
    </x:row>
    <x:row r="87">
      <x:c r="A87" t="str">
        <x:v>W1</x:v>
      </x:c>
      <x:c r="B87" t="str">
        <x:v>TL 06</x:v>
      </x:c>
      <x:c r="C87" t="str">
        <x:v>T06-A06</x:v>
      </x:c>
      <x:c r="D87" s="18" t="n">
        <x:v>113</x:v>
      </x:c>
      <x:c r="E87" s="18" t="n">
        <x:v>26</x:v>
      </x:c>
      <x:c r="F87" s="18" t="n">
        <x:v>31</x:v>
      </x:c>
      <x:c r="G87" s="19" t="n">
        <x:v>0.87</x:v>
      </x:c>
      <x:c r="H87" s="18" t="n">
        <x:v>63845</x:v>
      </x:c>
      <x:c r="I87" s="18" t="n">
        <x:v>5</x:v>
      </x:c>
      <x:c r="J87" s="18" t="n">
        <x:v>5</x:v>
      </x:c>
      <x:c r="K87" s="18" t="n">
        <x:v>102</x:v>
      </x:c>
      <x:c r="L87" s="14" t="n">
        <x:f>IFERROR(E87/F87,0)</x:f>
        <x:v>0.8387096774193549</x:v>
      </x:c>
      <x:c r="M87" s="16" t="n">
        <x:f>IFERROR(H87/D87,0)</x:f>
        <x:v>565</x:v>
      </x:c>
      <x:c r="N87" s="14" t="n">
        <x:f>IFERROR(J87/I87,0)</x:f>
        <x:v>1</x:v>
      </x:c>
      <x:c r="O87" s="14" t="n">
        <x:f>IFERROR(K87/D87,0)</x:f>
        <x:v>0.9026548672566371</x:v>
      </x:c>
      <x:c r="P87" t="n">
        <x:f>IF(L87&lt;'KPI TARGETS'!$B$6,1,0)+IF(G87&lt;'KPI TARGETS'!$B$7,1,0)+IF(M87&gt;'KPI TARGETS'!$B$8,1,0)+IF(N87&lt;'KPI TARGETS'!$B$9,1,0)+IF(O87&lt;'KPI TARGETS'!$B$10,1,0)</x:f>
        <x:v>3</x:v>
      </x:c>
      <x:c r="Q87" t="str">
        <x:f>IF(P87&gt;='KPI TARGETS'!$B$11,"HIGH",IF(P87=1,"WATCH","ON TRACK"))</x:f>
        <x:v>HIGH</x:v>
      </x:c>
      <x:c r="R87" s="18" t="str"/>
    </x:row>
    <x:row r="88">
      <x:c r="A88" t="str">
        <x:v>W1</x:v>
      </x:c>
      <x:c r="B88" t="str">
        <x:v>TL 06</x:v>
      </x:c>
      <x:c r="C88" t="str">
        <x:v>T06-A07</x:v>
      </x:c>
      <x:c r="D88" s="18" t="n">
        <x:v>122</x:v>
      </x:c>
      <x:c r="E88" s="18" t="n">
        <x:v>18</x:v>
      </x:c>
      <x:c r="F88" s="18" t="n">
        <x:v>20</x:v>
      </x:c>
      <x:c r="G88" s="19" t="n">
        <x:v>0.971</x:v>
      </x:c>
      <x:c r="H88" s="18" t="n">
        <x:v>54534</x:v>
      </x:c>
      <x:c r="I88" s="18" t="n">
        <x:v>5</x:v>
      </x:c>
      <x:c r="J88" s="18" t="n">
        <x:v>4</x:v>
      </x:c>
      <x:c r="K88" s="18" t="n">
        <x:v>104</x:v>
      </x:c>
      <x:c r="L88" s="14" t="n">
        <x:f>IFERROR(E88/F88,0)</x:f>
        <x:v>0.9</x:v>
      </x:c>
      <x:c r="M88" s="16" t="n">
        <x:f>IFERROR(H88/D88,0)</x:f>
        <x:v>447</x:v>
      </x:c>
      <x:c r="N88" s="14" t="n">
        <x:f>IFERROR(J88/I88,0)</x:f>
        <x:v>0.8</x:v>
      </x:c>
      <x:c r="O88" s="14" t="n">
        <x:f>IFERROR(K88/D88,0)</x:f>
        <x:v>0.8524590163934426</x:v>
      </x:c>
      <x:c r="P88" t="n">
        <x:f>IF(L88&lt;'KPI TARGETS'!$B$6,1,0)+IF(G88&lt;'KPI TARGETS'!$B$7,1,0)+IF(M88&gt;'KPI TARGETS'!$B$8,1,0)+IF(N88&lt;'KPI TARGETS'!$B$9,1,0)+IF(O88&lt;'KPI TARGETS'!$B$10,1,0)</x:f>
        <x:v>2</x:v>
      </x:c>
      <x:c r="Q88" t="str">
        <x:f>IF(P88&gt;='KPI TARGETS'!$B$11,"HIGH",IF(P88=1,"WATCH","ON TRACK"))</x:f>
        <x:v>HIGH</x:v>
      </x:c>
      <x:c r="R88" s="18" t="str"/>
    </x:row>
    <x:row r="89">
      <x:c r="A89" t="str">
        <x:v>W1</x:v>
      </x:c>
      <x:c r="B89" t="str">
        <x:v>TL 06</x:v>
      </x:c>
      <x:c r="C89" t="str">
        <x:v>T06-A08</x:v>
      </x:c>
      <x:c r="D89" s="18" t="n">
        <x:v>165</x:v>
      </x:c>
      <x:c r="E89" s="18" t="n">
        <x:v>28</x:v>
      </x:c>
      <x:c r="F89" s="18" t="n">
        <x:v>29</x:v>
      </x:c>
      <x:c r="G89" s="19" t="n">
        <x:v>0.881</x:v>
      </x:c>
      <x:c r="H89" s="18" t="n">
        <x:v>77715</x:v>
      </x:c>
      <x:c r="I89" s="18" t="n">
        <x:v>5</x:v>
      </x:c>
      <x:c r="J89" s="18" t="n">
        <x:v>5</x:v>
      </x:c>
      <x:c r="K89" s="18" t="n">
        <x:v>135</x:v>
      </x:c>
      <x:c r="L89" s="14" t="n">
        <x:f>IFERROR(E89/F89,0)</x:f>
        <x:v>0.9655172413793104</x:v>
      </x:c>
      <x:c r="M89" s="16" t="n">
        <x:f>IFERROR(H89/D89,0)</x:f>
        <x:v>471</x:v>
      </x:c>
      <x:c r="N89" s="14" t="n">
        <x:f>IFERROR(J89/I89,0)</x:f>
        <x:v>1</x:v>
      </x:c>
      <x:c r="O89" s="14" t="n">
        <x:f>IFERROR(K89/D89,0)</x:f>
        <x:v>0.8181818181818182</x:v>
      </x:c>
      <x:c r="P89" t="n">
        <x:f>IF(L89&lt;'KPI TARGETS'!$B$6,1,0)+IF(G89&lt;'KPI TARGETS'!$B$7,1,0)+IF(M89&gt;'KPI TARGETS'!$B$8,1,0)+IF(N89&lt;'KPI TARGETS'!$B$9,1,0)+IF(O89&lt;'KPI TARGETS'!$B$10,1,0)</x:f>
        <x:v>2</x:v>
      </x:c>
      <x:c r="Q89" t="str">
        <x:f>IF(P89&gt;='KPI TARGETS'!$B$11,"HIGH",IF(P89=1,"WATCH","ON TRACK"))</x:f>
        <x:v>HIGH</x:v>
      </x:c>
      <x:c r="R89" s="18" t="str"/>
    </x:row>
    <x:row r="90">
      <x:c r="A90" t="str">
        <x:v>W1</x:v>
      </x:c>
      <x:c r="B90" t="str">
        <x:v>TL 06</x:v>
      </x:c>
      <x:c r="C90" t="str">
        <x:v>T06-A09</x:v>
      </x:c>
      <x:c r="D90" s="18" t="n">
        <x:v>126</x:v>
      </x:c>
      <x:c r="E90" s="18" t="n">
        <x:v>20</x:v>
      </x:c>
      <x:c r="F90" s="18" t="n">
        <x:v>24</x:v>
      </x:c>
      <x:c r="G90" s="19" t="n">
        <x:v>0.921</x:v>
      </x:c>
      <x:c r="H90" s="18" t="n">
        <x:v>64386</x:v>
      </x:c>
      <x:c r="I90" s="18" t="n">
        <x:v>5</x:v>
      </x:c>
      <x:c r="J90" s="18" t="n">
        <x:v>5</x:v>
      </x:c>
      <x:c r="K90" s="18" t="n">
        <x:v>116</x:v>
      </x:c>
      <x:c r="L90" s="14" t="n">
        <x:f>IFERROR(E90/F90,0)</x:f>
        <x:v>0.8333333333333334</x:v>
      </x:c>
      <x:c r="M90" s="16" t="n">
        <x:f>IFERROR(H90/D90,0)</x:f>
        <x:v>511</x:v>
      </x:c>
      <x:c r="N90" s="14" t="n">
        <x:f>IFERROR(J90/I90,0)</x:f>
        <x:v>1</x:v>
      </x:c>
      <x:c r="O90" s="14" t="n">
        <x:f>IFERROR(K90/D90,0)</x:f>
        <x:v>0.9206349206349206</x:v>
      </x:c>
      <x:c r="P90" t="n">
        <x:f>IF(L90&lt;'KPI TARGETS'!$B$6,1,0)+IF(G90&lt;'KPI TARGETS'!$B$7,1,0)+IF(M90&gt;'KPI TARGETS'!$B$8,1,0)+IF(N90&lt;'KPI TARGETS'!$B$9,1,0)+IF(O90&lt;'KPI TARGETS'!$B$10,1,0)</x:f>
        <x:v>3</x:v>
      </x:c>
      <x:c r="Q90" t="str">
        <x:f>IF(P90&gt;='KPI TARGETS'!$B$11,"HIGH",IF(P90=1,"WATCH","ON TRACK"))</x:f>
        <x:v>HIGH</x:v>
      </x:c>
      <x:c r="R90" s="18" t="str"/>
    </x:row>
    <x:row r="91">
      <x:c r="A91" t="str">
        <x:v>W1</x:v>
      </x:c>
      <x:c r="B91" t="str">
        <x:v>TL 06</x:v>
      </x:c>
      <x:c r="C91" t="str">
        <x:v>T06-A10</x:v>
      </x:c>
      <x:c r="D91" s="18" t="n">
        <x:v>107</x:v>
      </x:c>
      <x:c r="E91" s="18" t="n">
        <x:v>16</x:v>
      </x:c>
      <x:c r="F91" s="18" t="n">
        <x:v>18</x:v>
      </x:c>
      <x:c r="G91" s="19" t="n">
        <x:v>0.878</x:v>
      </x:c>
      <x:c r="H91" s="18" t="n">
        <x:v>60990</x:v>
      </x:c>
      <x:c r="I91" s="18" t="n">
        <x:v>5</x:v>
      </x:c>
      <x:c r="J91" s="18" t="n">
        <x:v>5</x:v>
      </x:c>
      <x:c r="K91" s="18" t="n">
        <x:v>95</x:v>
      </x:c>
      <x:c r="L91" s="14" t="n">
        <x:f>IFERROR(E91/F91,0)</x:f>
        <x:v>0.8888888888888888</x:v>
      </x:c>
      <x:c r="M91" s="16" t="n">
        <x:f>IFERROR(H91/D91,0)</x:f>
        <x:v>570</x:v>
      </x:c>
      <x:c r="N91" s="14" t="n">
        <x:f>IFERROR(J91/I91,0)</x:f>
        <x:v>1</x:v>
      </x:c>
      <x:c r="O91" s="14" t="n">
        <x:f>IFERROR(K91/D91,0)</x:f>
        <x:v>0.8878504672897196</x:v>
      </x:c>
      <x:c r="P91" t="n">
        <x:f>IF(L91&lt;'KPI TARGETS'!$B$6,1,0)+IF(G91&lt;'KPI TARGETS'!$B$7,1,0)+IF(M91&gt;'KPI TARGETS'!$B$8,1,0)+IF(N91&lt;'KPI TARGETS'!$B$9,1,0)+IF(O91&lt;'KPI TARGETS'!$B$10,1,0)</x:f>
        <x:v>3</x:v>
      </x:c>
      <x:c r="Q91" t="str">
        <x:f>IF(P91&gt;='KPI TARGETS'!$B$11,"HIGH",IF(P91=1,"WATCH","ON TRACK"))</x:f>
        <x:v>HIGH</x:v>
      </x:c>
      <x:c r="R91" s="18" t="str"/>
    </x:row>
    <x:row r="92">
      <x:c r="A92" t="str">
        <x:v>W1</x:v>
      </x:c>
      <x:c r="B92" t="str">
        <x:v>TL 06</x:v>
      </x:c>
      <x:c r="C92" t="str">
        <x:v>T06-A11</x:v>
      </x:c>
      <x:c r="D92" s="18" t="n">
        <x:v>117</x:v>
      </x:c>
      <x:c r="E92" s="18" t="n">
        <x:v>32</x:v>
      </x:c>
      <x:c r="F92" s="18" t="n">
        <x:v>33</x:v>
      </x:c>
      <x:c r="G92" s="19" t="n">
        <x:v>0.98</x:v>
      </x:c>
      <x:c r="H92" s="18" t="n">
        <x:v>50076</x:v>
      </x:c>
      <x:c r="I92" s="18" t="n">
        <x:v>5</x:v>
      </x:c>
      <x:c r="J92" s="18" t="n">
        <x:v>5</x:v>
      </x:c>
      <x:c r="K92" s="18" t="n">
        <x:v>103</x:v>
      </x:c>
      <x:c r="L92" s="14" t="n">
        <x:f>IFERROR(E92/F92,0)</x:f>
        <x:v>0.9696969696969697</x:v>
      </x:c>
      <x:c r="M92" s="16" t="n">
        <x:f>IFERROR(H92/D92,0)</x:f>
        <x:v>428</x:v>
      </x:c>
      <x:c r="N92" s="14" t="n">
        <x:f>IFERROR(J92/I92,0)</x:f>
        <x:v>1</x:v>
      </x:c>
      <x:c r="O92" s="14" t="n">
        <x:f>IFERROR(K92/D92,0)</x:f>
        <x:v>0.8803418803418803</x:v>
      </x:c>
      <x:c r="P92" t="n">
        <x:f>IF(L92&lt;'KPI TARGETS'!$B$6,1,0)+IF(G92&lt;'KPI TARGETS'!$B$7,1,0)+IF(M92&gt;'KPI TARGETS'!$B$8,1,0)+IF(N92&lt;'KPI TARGETS'!$B$9,1,0)+IF(O92&lt;'KPI TARGETS'!$B$10,1,0)</x:f>
        <x:v>0</x:v>
      </x:c>
      <x:c r="Q92" t="str">
        <x:f>IF(P92&gt;='KPI TARGETS'!$B$11,"HIGH",IF(P92=1,"WATCH","ON TRACK"))</x:f>
        <x:v>ON TRACK</x:v>
      </x:c>
      <x:c r="R92" s="18" t="str"/>
    </x:row>
    <x:row r="93">
      <x:c r="A93" t="str">
        <x:v>W1</x:v>
      </x:c>
      <x:c r="B93" t="str">
        <x:v>TL 06</x:v>
      </x:c>
      <x:c r="C93" t="str">
        <x:v>T06-A12</x:v>
      </x:c>
      <x:c r="D93" s="18" t="n">
        <x:v>162</x:v>
      </x:c>
      <x:c r="E93" s="18" t="n">
        <x:v>17</x:v>
      </x:c>
      <x:c r="F93" s="18" t="n">
        <x:v>20</x:v>
      </x:c>
      <x:c r="G93" s="19" t="n">
        <x:v>0.891</x:v>
      </x:c>
      <x:c r="H93" s="18" t="n">
        <x:v>84888</x:v>
      </x:c>
      <x:c r="I93" s="18" t="n">
        <x:v>5</x:v>
      </x:c>
      <x:c r="J93" s="18" t="n">
        <x:v>4</x:v>
      </x:c>
      <x:c r="K93" s="18" t="n">
        <x:v>156</x:v>
      </x:c>
      <x:c r="L93" s="14" t="n">
        <x:f>IFERROR(E93/F93,0)</x:f>
        <x:v>0.85</x:v>
      </x:c>
      <x:c r="M93" s="16" t="n">
        <x:f>IFERROR(H93/D93,0)</x:f>
        <x:v>524</x:v>
      </x:c>
      <x:c r="N93" s="14" t="n">
        <x:f>IFERROR(J93/I93,0)</x:f>
        <x:v>0.8</x:v>
      </x:c>
      <x:c r="O93" s="14" t="n">
        <x:f>IFERROR(K93/D93,0)</x:f>
        <x:v>0.9629629629629629</x:v>
      </x:c>
      <x:c r="P93" t="n">
        <x:f>IF(L93&lt;'KPI TARGETS'!$B$6,1,0)+IF(G93&lt;'KPI TARGETS'!$B$7,1,0)+IF(M93&gt;'KPI TARGETS'!$B$8,1,0)+IF(N93&lt;'KPI TARGETS'!$B$9,1,0)+IF(O93&lt;'KPI TARGETS'!$B$10,1,0)</x:f>
        <x:v>4</x:v>
      </x:c>
      <x:c r="Q93" t="str">
        <x:f>IF(P93&gt;='KPI TARGETS'!$B$11,"HIGH",IF(P93=1,"WATCH","ON TRACK"))</x:f>
        <x:v>HIGH</x:v>
      </x:c>
      <x:c r="R93" s="18" t="str"/>
    </x:row>
    <x:row r="94">
      <x:c r="A94" t="str">
        <x:v>W1</x:v>
      </x:c>
      <x:c r="B94" t="str">
        <x:v>TL 06</x:v>
      </x:c>
      <x:c r="C94" t="str">
        <x:v>T06-A13</x:v>
      </x:c>
      <x:c r="D94" s="18" t="n">
        <x:v>127</x:v>
      </x:c>
      <x:c r="E94" s="18" t="n">
        <x:v>26</x:v>
      </x:c>
      <x:c r="F94" s="18" t="n">
        <x:v>28</x:v>
      </x:c>
      <x:c r="G94" s="19" t="n">
        <x:v>0.876</x:v>
      </x:c>
      <x:c r="H94" s="18" t="n">
        <x:v>74041</x:v>
      </x:c>
      <x:c r="I94" s="18" t="n">
        <x:v>5</x:v>
      </x:c>
      <x:c r="J94" s="18" t="n">
        <x:v>5</x:v>
      </x:c>
      <x:c r="K94" s="18" t="n">
        <x:v>109</x:v>
      </x:c>
      <x:c r="L94" s="14" t="n">
        <x:f>IFERROR(E94/F94,0)</x:f>
        <x:v>0.9285714285714286</x:v>
      </x:c>
      <x:c r="M94" s="16" t="n">
        <x:f>IFERROR(H94/D94,0)</x:f>
        <x:v>583</x:v>
      </x:c>
      <x:c r="N94" s="14" t="n">
        <x:f>IFERROR(J94/I94,0)</x:f>
        <x:v>1</x:v>
      </x:c>
      <x:c r="O94" s="14" t="n">
        <x:f>IFERROR(K94/D94,0)</x:f>
        <x:v>0.8582677165354331</x:v>
      </x:c>
      <x:c r="P94" t="n">
        <x:f>IF(L94&lt;'KPI TARGETS'!$B$6,1,0)+IF(G94&lt;'KPI TARGETS'!$B$7,1,0)+IF(M94&gt;'KPI TARGETS'!$B$8,1,0)+IF(N94&lt;'KPI TARGETS'!$B$9,1,0)+IF(O94&lt;'KPI TARGETS'!$B$10,1,0)</x:f>
        <x:v>3</x:v>
      </x:c>
      <x:c r="Q94" t="str">
        <x:f>IF(P94&gt;='KPI TARGETS'!$B$11,"HIGH",IF(P94=1,"WATCH","ON TRACK"))</x:f>
        <x:v>HIGH</x:v>
      </x:c>
      <x:c r="R94" s="18" t="str"/>
    </x:row>
    <x:row r="95">
      <x:c r="A95" t="str">
        <x:v>W1</x:v>
      </x:c>
      <x:c r="B95" t="str">
        <x:v>TL 06</x:v>
      </x:c>
      <x:c r="C95" t="str">
        <x:v>T06-A14</x:v>
      </x:c>
      <x:c r="D95" s="18" t="n">
        <x:v>110</x:v>
      </x:c>
      <x:c r="E95" s="18" t="n">
        <x:v>26</x:v>
      </x:c>
      <x:c r="F95" s="18" t="n">
        <x:v>29</x:v>
      </x:c>
      <x:c r="G95" s="19" t="n">
        <x:v>0.987</x:v>
      </x:c>
      <x:c r="H95" s="18" t="n">
        <x:v>47850</x:v>
      </x:c>
      <x:c r="I95" s="18" t="n">
        <x:v>5</x:v>
      </x:c>
      <x:c r="J95" s="18" t="n">
        <x:v>5</x:v>
      </x:c>
      <x:c r="K95" s="18" t="n">
        <x:v>95</x:v>
      </x:c>
      <x:c r="L95" s="14" t="n">
        <x:f>IFERROR(E95/F95,0)</x:f>
        <x:v>0.896551724137931</x:v>
      </x:c>
      <x:c r="M95" s="16" t="n">
        <x:f>IFERROR(H95/D95,0)</x:f>
        <x:v>435</x:v>
      </x:c>
      <x:c r="N95" s="14" t="n">
        <x:f>IFERROR(J95/I95,0)</x:f>
        <x:v>1</x:v>
      </x:c>
      <x:c r="O95" s="14" t="n">
        <x:f>IFERROR(K95/D95,0)</x:f>
        <x:v>0.8636363636363636</x:v>
      </x:c>
      <x:c r="P95" t="n">
        <x:f>IF(L95&lt;'KPI TARGETS'!$B$6,1,0)+IF(G95&lt;'KPI TARGETS'!$B$7,1,0)+IF(M95&gt;'KPI TARGETS'!$B$8,1,0)+IF(N95&lt;'KPI TARGETS'!$B$9,1,0)+IF(O95&lt;'KPI TARGETS'!$B$10,1,0)</x:f>
        <x:v>2</x:v>
      </x:c>
      <x:c r="Q95" t="str">
        <x:f>IF(P95&gt;='KPI TARGETS'!$B$11,"HIGH",IF(P95=1,"WATCH","ON TRACK"))</x:f>
        <x:v>HIGH</x:v>
      </x:c>
      <x:c r="R95" s="18" t="str"/>
    </x:row>
    <x:row r="96">
      <x:c r="A96" t="str">
        <x:v>W1</x:v>
      </x:c>
      <x:c r="B96" t="str">
        <x:v>TL 06</x:v>
      </x:c>
      <x:c r="C96" t="str">
        <x:v>T06-A15</x:v>
      </x:c>
      <x:c r="D96" s="18" t="n">
        <x:v>152</x:v>
      </x:c>
      <x:c r="E96" s="18" t="n">
        <x:v>20</x:v>
      </x:c>
      <x:c r="F96" s="18" t="n">
        <x:v>21</x:v>
      </x:c>
      <x:c r="G96" s="19" t="n">
        <x:v>0.987</x:v>
      </x:c>
      <x:c r="H96" s="18" t="n">
        <x:v>81168</x:v>
      </x:c>
      <x:c r="I96" s="18" t="n">
        <x:v>5</x:v>
      </x:c>
      <x:c r="J96" s="18" t="n">
        <x:v>5</x:v>
      </x:c>
      <x:c r="K96" s="18" t="n">
        <x:v>147</x:v>
      </x:c>
      <x:c r="L96" s="14" t="n">
        <x:f>IFERROR(E96/F96,0)</x:f>
        <x:v>0.9523809523809523</x:v>
      </x:c>
      <x:c r="M96" s="16" t="n">
        <x:f>IFERROR(H96/D96,0)</x:f>
        <x:v>534</x:v>
      </x:c>
      <x:c r="N96" s="14" t="n">
        <x:f>IFERROR(J96/I96,0)</x:f>
        <x:v>1</x:v>
      </x:c>
      <x:c r="O96" s="14" t="n">
        <x:f>IFERROR(K96/D96,0)</x:f>
        <x:v>0.9671052631578947</x:v>
      </x:c>
      <x:c r="P96" t="n">
        <x:f>IF(L96&lt;'KPI TARGETS'!$B$6,1,0)+IF(G96&lt;'KPI TARGETS'!$B$7,1,0)+IF(M96&gt;'KPI TARGETS'!$B$8,1,0)+IF(N96&lt;'KPI TARGETS'!$B$9,1,0)+IF(O96&lt;'KPI TARGETS'!$B$10,1,0)</x:f>
        <x:v>1</x:v>
      </x:c>
      <x:c r="Q96" t="str">
        <x:f>IF(P96&gt;='KPI TARGETS'!$B$11,"HIGH",IF(P96=1,"WATCH","ON TRACK"))</x:f>
        <x:v>WATCH</x:v>
      </x:c>
      <x:c r="R96" s="18" t="str"/>
    </x:row>
    <x:row r="97">
      <x:c r="A97" t="str">
        <x:v>W1</x:v>
      </x:c>
      <x:c r="B97" t="str">
        <x:v>TL 06</x:v>
      </x:c>
      <x:c r="C97" t="str">
        <x:v>T06-A16</x:v>
      </x:c>
      <x:c r="D97" s="18" t="n">
        <x:v>147</x:v>
      </x:c>
      <x:c r="E97" s="18" t="n">
        <x:v>18</x:v>
      </x:c>
      <x:c r="F97" s="18" t="n">
        <x:v>21</x:v>
      </x:c>
      <x:c r="G97" s="19" t="n">
        <x:v>0.928</x:v>
      </x:c>
      <x:c r="H97" s="18" t="n">
        <x:v>70266</x:v>
      </x:c>
      <x:c r="I97" s="18" t="n">
        <x:v>5</x:v>
      </x:c>
      <x:c r="J97" s="18" t="n">
        <x:v>5</x:v>
      </x:c>
      <x:c r="K97" s="18" t="n">
        <x:v>129</x:v>
      </x:c>
      <x:c r="L97" s="14" t="n">
        <x:f>IFERROR(E97/F97,0)</x:f>
        <x:v>0.8571428571428571</x:v>
      </x:c>
      <x:c r="M97" s="16" t="n">
        <x:f>IFERROR(H97/D97,0)</x:f>
        <x:v>478</x:v>
      </x:c>
      <x:c r="N97" s="14" t="n">
        <x:f>IFERROR(J97/I97,0)</x:f>
        <x:v>1</x:v>
      </x:c>
      <x:c r="O97" s="14" t="n">
        <x:f>IFERROR(K97/D97,0)</x:f>
        <x:v>0.8775510204081632</x:v>
      </x:c>
      <x:c r="P97" t="n">
        <x:f>IF(L97&lt;'KPI TARGETS'!$B$6,1,0)+IF(G97&lt;'KPI TARGETS'!$B$7,1,0)+IF(M97&gt;'KPI TARGETS'!$B$8,1,0)+IF(N97&lt;'KPI TARGETS'!$B$9,1,0)+IF(O97&lt;'KPI TARGETS'!$B$10,1,0)</x:f>
        <x:v>3</x:v>
      </x:c>
      <x:c r="Q97" t="str">
        <x:f>IF(P97&gt;='KPI TARGETS'!$B$11,"HIGH",IF(P97=1,"WATCH","ON TRACK"))</x:f>
        <x:v>HIGH</x:v>
      </x:c>
      <x:c r="R97" s="18" t="str"/>
    </x:row>
    <x:row r="98">
      <x:c r="A98" t="str">
        <x:v>W1</x:v>
      </x:c>
      <x:c r="B98" t="str">
        <x:v>TL 06</x:v>
      </x:c>
      <x:c r="C98" t="str">
        <x:v>T06-A17</x:v>
      </x:c>
      <x:c r="D98" s="18" t="n">
        <x:v>101</x:v>
      </x:c>
      <x:c r="E98" s="18" t="n">
        <x:v>30</x:v>
      </x:c>
      <x:c r="F98" s="18" t="n">
        <x:v>32</x:v>
      </x:c>
      <x:c r="G98" s="19" t="n">
        <x:v>0.89</x:v>
      </x:c>
      <x:c r="H98" s="18" t="n">
        <x:v>59893</x:v>
      </x:c>
      <x:c r="I98" s="18" t="n">
        <x:v>5</x:v>
      </x:c>
      <x:c r="J98" s="18" t="n">
        <x:v>5</x:v>
      </x:c>
      <x:c r="K98" s="18" t="n">
        <x:v>86</x:v>
      </x:c>
      <x:c r="L98" s="14" t="n">
        <x:f>IFERROR(E98/F98,0)</x:f>
        <x:v>0.9375</x:v>
      </x:c>
      <x:c r="M98" s="16" t="n">
        <x:f>IFERROR(H98/D98,0)</x:f>
        <x:v>593</x:v>
      </x:c>
      <x:c r="N98" s="14" t="n">
        <x:f>IFERROR(J98/I98,0)</x:f>
        <x:v>1</x:v>
      </x:c>
      <x:c r="O98" s="14" t="n">
        <x:f>IFERROR(K98/D98,0)</x:f>
        <x:v>0.8514851485148515</x:v>
      </x:c>
      <x:c r="P98" t="n">
        <x:f>IF(L98&lt;'KPI TARGETS'!$B$6,1,0)+IF(G98&lt;'KPI TARGETS'!$B$7,1,0)+IF(M98&gt;'KPI TARGETS'!$B$8,1,0)+IF(N98&lt;'KPI TARGETS'!$B$9,1,0)+IF(O98&lt;'KPI TARGETS'!$B$10,1,0)</x:f>
        <x:v>3</x:v>
      </x:c>
      <x:c r="Q98" t="str">
        <x:f>IF(P98&gt;='KPI TARGETS'!$B$11,"HIGH",IF(P98=1,"WATCH","ON TRACK"))</x:f>
        <x:v>HIGH</x:v>
      </x:c>
      <x:c r="R98" s="18" t="str"/>
    </x:row>
    <x:row r="99">
      <x:c r="A99" t="str">
        <x:v>W1</x:v>
      </x:c>
      <x:c r="B99" t="str">
        <x:v>TL 07</x:v>
      </x:c>
      <x:c r="C99" t="str">
        <x:v>T07-A01</x:v>
      </x:c>
      <x:c r="D99" s="18" t="n">
        <x:v>161</x:v>
      </x:c>
      <x:c r="E99" s="18" t="n">
        <x:v>31</x:v>
      </x:c>
      <x:c r="F99" s="18" t="n">
        <x:v>35</x:v>
      </x:c>
      <x:c r="G99" s="19" t="n">
        <x:v>0.943</x:v>
      </x:c>
      <x:c r="H99" s="18" t="n">
        <x:v>90804</x:v>
      </x:c>
      <x:c r="I99" s="18" t="n">
        <x:v>5</x:v>
      </x:c>
      <x:c r="J99" s="18" t="n">
        <x:v>5</x:v>
      </x:c>
      <x:c r="K99" s="18" t="n">
        <x:v>154</x:v>
      </x:c>
      <x:c r="L99" s="14" t="n">
        <x:f>IFERROR(E99/F99,0)</x:f>
        <x:v>0.8857142857142857</x:v>
      </x:c>
      <x:c r="M99" s="16" t="n">
        <x:f>IFERROR(H99/D99,0)</x:f>
        <x:v>564</x:v>
      </x:c>
      <x:c r="N99" s="14" t="n">
        <x:f>IFERROR(J99/I99,0)</x:f>
        <x:v>1</x:v>
      </x:c>
      <x:c r="O99" s="14" t="n">
        <x:f>IFERROR(K99/D99,0)</x:f>
        <x:v>0.9565217391304348</x:v>
      </x:c>
      <x:c r="P99" t="n">
        <x:f>IF(L99&lt;'KPI TARGETS'!$B$6,1,0)+IF(G99&lt;'KPI TARGETS'!$B$7,1,0)+IF(M99&gt;'KPI TARGETS'!$B$8,1,0)+IF(N99&lt;'KPI TARGETS'!$B$9,1,0)+IF(O99&lt;'KPI TARGETS'!$B$10,1,0)</x:f>
        <x:v>2</x:v>
      </x:c>
      <x:c r="Q99" t="str">
        <x:f>IF(P99&gt;='KPI TARGETS'!$B$11,"HIGH",IF(P99=1,"WATCH","ON TRACK"))</x:f>
        <x:v>HIGH</x:v>
      </x:c>
      <x:c r="R99" s="18" t="str"/>
    </x:row>
    <x:row r="100">
      <x:c r="A100" t="str">
        <x:v>W1</x:v>
      </x:c>
      <x:c r="B100" t="str">
        <x:v>TL 07</x:v>
      </x:c>
      <x:c r="C100" t="str">
        <x:v>T07-A02</x:v>
      </x:c>
      <x:c r="D100" s="18" t="n">
        <x:v>107</x:v>
      </x:c>
      <x:c r="E100" s="18" t="n">
        <x:v>21</x:v>
      </x:c>
      <x:c r="F100" s="18" t="n">
        <x:v>25</x:v>
      </x:c>
      <x:c r="G100" s="19" t="n">
        <x:v>0.977</x:v>
      </x:c>
      <x:c r="H100" s="18" t="n">
        <x:v>43549</x:v>
      </x:c>
      <x:c r="I100" s="18" t="n">
        <x:v>5</x:v>
      </x:c>
      <x:c r="J100" s="18" t="n">
        <x:v>5</x:v>
      </x:c>
      <x:c r="K100" s="18" t="n">
        <x:v>100</x:v>
      </x:c>
      <x:c r="L100" s="14" t="n">
        <x:f>IFERROR(E100/F100,0)</x:f>
        <x:v>0.84</x:v>
      </x:c>
      <x:c r="M100" s="16" t="n">
        <x:f>IFERROR(H100/D100,0)</x:f>
        <x:v>407</x:v>
      </x:c>
      <x:c r="N100" s="14" t="n">
        <x:f>IFERROR(J100/I100,0)</x:f>
        <x:v>1</x:v>
      </x:c>
      <x:c r="O100" s="14" t="n">
        <x:f>IFERROR(K100/D100,0)</x:f>
        <x:v>0.9345794392523364</x:v>
      </x:c>
      <x:c r="P100" t="n">
        <x:f>IF(L100&lt;'KPI TARGETS'!$B$6,1,0)+IF(G100&lt;'KPI TARGETS'!$B$7,1,0)+IF(M100&gt;'KPI TARGETS'!$B$8,1,0)+IF(N100&lt;'KPI TARGETS'!$B$9,1,0)+IF(O100&lt;'KPI TARGETS'!$B$10,1,0)</x:f>
        <x:v>1</x:v>
      </x:c>
      <x:c r="Q100" t="str">
        <x:f>IF(P100&gt;='KPI TARGETS'!$B$11,"HIGH",IF(P100=1,"WATCH","ON TRACK"))</x:f>
        <x:v>WATCH</x:v>
      </x:c>
      <x:c r="R100" s="18" t="str"/>
    </x:row>
    <x:row r="101">
      <x:c r="A101" t="str">
        <x:v>W1</x:v>
      </x:c>
      <x:c r="B101" t="str">
        <x:v>TL 07</x:v>
      </x:c>
      <x:c r="C101" t="str">
        <x:v>T07-A03</x:v>
      </x:c>
      <x:c r="D101" s="18" t="n">
        <x:v>100</x:v>
      </x:c>
      <x:c r="E101" s="18" t="n">
        <x:v>19</x:v>
      </x:c>
      <x:c r="F101" s="18" t="n">
        <x:v>23</x:v>
      </x:c>
      <x:c r="G101" s="19" t="n">
        <x:v>0.954</x:v>
      </x:c>
      <x:c r="H101" s="18" t="n">
        <x:v>39600</x:v>
      </x:c>
      <x:c r="I101" s="18" t="n">
        <x:v>5</x:v>
      </x:c>
      <x:c r="J101" s="18" t="n">
        <x:v>5</x:v>
      </x:c>
      <x:c r="K101" s="18" t="n">
        <x:v>84</x:v>
      </x:c>
      <x:c r="L101" s="14" t="n">
        <x:f>IFERROR(E101/F101,0)</x:f>
        <x:v>0.8260869565217391</x:v>
      </x:c>
      <x:c r="M101" s="16" t="n">
        <x:f>IFERROR(H101/D101,0)</x:f>
        <x:v>396</x:v>
      </x:c>
      <x:c r="N101" s="14" t="n">
        <x:f>IFERROR(J101/I101,0)</x:f>
        <x:v>1</x:v>
      </x:c>
      <x:c r="O101" s="14" t="n">
        <x:f>IFERROR(K101/D101,0)</x:f>
        <x:v>0.84</x:v>
      </x:c>
      <x:c r="P101" t="n">
        <x:f>IF(L101&lt;'KPI TARGETS'!$B$6,1,0)+IF(G101&lt;'KPI TARGETS'!$B$7,1,0)+IF(M101&gt;'KPI TARGETS'!$B$8,1,0)+IF(N101&lt;'KPI TARGETS'!$B$9,1,0)+IF(O101&lt;'KPI TARGETS'!$B$10,1,0)</x:f>
        <x:v>2</x:v>
      </x:c>
      <x:c r="Q101" t="str">
        <x:f>IF(P101&gt;='KPI TARGETS'!$B$11,"HIGH",IF(P101=1,"WATCH","ON TRACK"))</x:f>
        <x:v>HIGH</x:v>
      </x:c>
      <x:c r="R101" s="18" t="str"/>
    </x:row>
    <x:row r="102">
      <x:c r="A102" t="str">
        <x:v>W1</x:v>
      </x:c>
      <x:c r="B102" t="str">
        <x:v>TL 07</x:v>
      </x:c>
      <x:c r="C102" t="str">
        <x:v>T07-A04</x:v>
      </x:c>
      <x:c r="D102" s="18" t="n">
        <x:v>147</x:v>
      </x:c>
      <x:c r="E102" s="18" t="n">
        <x:v>31</x:v>
      </x:c>
      <x:c r="F102" s="18" t="n">
        <x:v>35</x:v>
      </x:c>
      <x:c r="G102" s="19" t="n">
        <x:v>0.971</x:v>
      </x:c>
      <x:c r="H102" s="18" t="n">
        <x:v>75852</x:v>
      </x:c>
      <x:c r="I102" s="18" t="n">
        <x:v>5</x:v>
      </x:c>
      <x:c r="J102" s="18" t="n">
        <x:v>5</x:v>
      </x:c>
      <x:c r="K102" s="18" t="n">
        <x:v>142</x:v>
      </x:c>
      <x:c r="L102" s="14" t="n">
        <x:f>IFERROR(E102/F102,0)</x:f>
        <x:v>0.8857142857142857</x:v>
      </x:c>
      <x:c r="M102" s="16" t="n">
        <x:f>IFERROR(H102/D102,0)</x:f>
        <x:v>516</x:v>
      </x:c>
      <x:c r="N102" s="14" t="n">
        <x:f>IFERROR(J102/I102,0)</x:f>
        <x:v>1</x:v>
      </x:c>
      <x:c r="O102" s="14" t="n">
        <x:f>IFERROR(K102/D102,0)</x:f>
        <x:v>0.9659863945578231</x:v>
      </x:c>
      <x:c r="P102" t="n">
        <x:f>IF(L102&lt;'KPI TARGETS'!$B$6,1,0)+IF(G102&lt;'KPI TARGETS'!$B$7,1,0)+IF(M102&gt;'KPI TARGETS'!$B$8,1,0)+IF(N102&lt;'KPI TARGETS'!$B$9,1,0)+IF(O102&lt;'KPI TARGETS'!$B$10,1,0)</x:f>
        <x:v>2</x:v>
      </x:c>
      <x:c r="Q102" t="str">
        <x:f>IF(P102&gt;='KPI TARGETS'!$B$11,"HIGH",IF(P102=1,"WATCH","ON TRACK"))</x:f>
        <x:v>HIGH</x:v>
      </x:c>
      <x:c r="R102" s="18" t="str"/>
    </x:row>
    <x:row r="103">
      <x:c r="A103" t="str">
        <x:v>W1</x:v>
      </x:c>
      <x:c r="B103" t="str">
        <x:v>TL 07</x:v>
      </x:c>
      <x:c r="C103" t="str">
        <x:v>T07-A05</x:v>
      </x:c>
      <x:c r="D103" s="18" t="n">
        <x:v>144</x:v>
      </x:c>
      <x:c r="E103" s="18" t="n">
        <x:v>17</x:v>
      </x:c>
      <x:c r="F103" s="18" t="n">
        <x:v>19</x:v>
      </x:c>
      <x:c r="G103" s="19" t="n">
        <x:v>0.987</x:v>
      </x:c>
      <x:c r="H103" s="18" t="n">
        <x:v>86112</x:v>
      </x:c>
      <x:c r="I103" s="18" t="n">
        <x:v>5</x:v>
      </x:c>
      <x:c r="J103" s="18" t="n">
        <x:v>5</x:v>
      </x:c>
      <x:c r="K103" s="18" t="n">
        <x:v>117</x:v>
      </x:c>
      <x:c r="L103" s="14" t="n">
        <x:f>IFERROR(E103/F103,0)</x:f>
        <x:v>0.8947368421052632</x:v>
      </x:c>
      <x:c r="M103" s="16" t="n">
        <x:f>IFERROR(H103/D103,0)</x:f>
        <x:v>598</x:v>
      </x:c>
      <x:c r="N103" s="14" t="n">
        <x:f>IFERROR(J103/I103,0)</x:f>
        <x:v>1</x:v>
      </x:c>
      <x:c r="O103" s="14" t="n">
        <x:f>IFERROR(K103/D103,0)</x:f>
        <x:v>0.8125</x:v>
      </x:c>
      <x:c r="P103" t="n">
        <x:f>IF(L103&lt;'KPI TARGETS'!$B$6,1,0)+IF(G103&lt;'KPI TARGETS'!$B$7,1,0)+IF(M103&gt;'KPI TARGETS'!$B$8,1,0)+IF(N103&lt;'KPI TARGETS'!$B$9,1,0)+IF(O103&lt;'KPI TARGETS'!$B$10,1,0)</x:f>
        <x:v>3</x:v>
      </x:c>
      <x:c r="Q103" t="str">
        <x:f>IF(P103&gt;='KPI TARGETS'!$B$11,"HIGH",IF(P103=1,"WATCH","ON TRACK"))</x:f>
        <x:v>HIGH</x:v>
      </x:c>
      <x:c r="R103" s="18" t="str"/>
    </x:row>
    <x:row r="104">
      <x:c r="A104" t="str">
        <x:v>W1</x:v>
      </x:c>
      <x:c r="B104" t="str">
        <x:v>TL 07</x:v>
      </x:c>
      <x:c r="C104" t="str">
        <x:v>T07-A06</x:v>
      </x:c>
      <x:c r="D104" s="18" t="n">
        <x:v>112</x:v>
      </x:c>
      <x:c r="E104" s="18" t="n">
        <x:v>14</x:v>
      </x:c>
      <x:c r="F104" s="18" t="n">
        <x:v>16</x:v>
      </x:c>
      <x:c r="G104" s="19" t="n">
        <x:v>0.956</x:v>
      </x:c>
      <x:c r="H104" s="18" t="n">
        <x:v>56560</x:v>
      </x:c>
      <x:c r="I104" s="18" t="n">
        <x:v>5</x:v>
      </x:c>
      <x:c r="J104" s="18" t="n">
        <x:v>4</x:v>
      </x:c>
      <x:c r="K104" s="18" t="n">
        <x:v>98</x:v>
      </x:c>
      <x:c r="L104" s="14" t="n">
        <x:f>IFERROR(E104/F104,0)</x:f>
        <x:v>0.875</x:v>
      </x:c>
      <x:c r="M104" s="16" t="n">
        <x:f>IFERROR(H104/D104,0)</x:f>
        <x:v>505</x:v>
      </x:c>
      <x:c r="N104" s="14" t="n">
        <x:f>IFERROR(J104/I104,0)</x:f>
        <x:v>0.8</x:v>
      </x:c>
      <x:c r="O104" s="14" t="n">
        <x:f>IFERROR(K104/D104,0)</x:f>
        <x:v>0.875</x:v>
      </x:c>
      <x:c r="P104" t="n">
        <x:f>IF(L104&lt;'KPI TARGETS'!$B$6,1,0)+IF(G104&lt;'KPI TARGETS'!$B$7,1,0)+IF(M104&gt;'KPI TARGETS'!$B$8,1,0)+IF(N104&lt;'KPI TARGETS'!$B$9,1,0)+IF(O104&lt;'KPI TARGETS'!$B$10,1,0)</x:f>
        <x:v>3</x:v>
      </x:c>
      <x:c r="Q104" t="str">
        <x:f>IF(P104&gt;='KPI TARGETS'!$B$11,"HIGH",IF(P104=1,"WATCH","ON TRACK"))</x:f>
        <x:v>HIGH</x:v>
      </x:c>
      <x:c r="R104" s="18" t="str"/>
    </x:row>
    <x:row r="105">
      <x:c r="A105" t="str">
        <x:v>W1</x:v>
      </x:c>
      <x:c r="B105" t="str">
        <x:v>TL 07</x:v>
      </x:c>
      <x:c r="C105" t="str">
        <x:v>T07-A07</x:v>
      </x:c>
      <x:c r="D105" s="18" t="n">
        <x:v>106</x:v>
      </x:c>
      <x:c r="E105" s="18" t="n">
        <x:v>33</x:v>
      </x:c>
      <x:c r="F105" s="18" t="n">
        <x:v>35</x:v>
      </x:c>
      <x:c r="G105" s="19" t="n">
        <x:v>0.969</x:v>
      </x:c>
      <x:c r="H105" s="18" t="n">
        <x:v>54166</x:v>
      </x:c>
      <x:c r="I105" s="18" t="n">
        <x:v>5</x:v>
      </x:c>
      <x:c r="J105" s="18" t="n">
        <x:v>5</x:v>
      </x:c>
      <x:c r="K105" s="18" t="n">
        <x:v>87</x:v>
      </x:c>
      <x:c r="L105" s="14" t="n">
        <x:f>IFERROR(E105/F105,0)</x:f>
        <x:v>0.9428571428571428</x:v>
      </x:c>
      <x:c r="M105" s="16" t="n">
        <x:f>IFERROR(H105/D105,0)</x:f>
        <x:v>511</x:v>
      </x:c>
      <x:c r="N105" s="14" t="n">
        <x:f>IFERROR(J105/I105,0)</x:f>
        <x:v>1</x:v>
      </x:c>
      <x:c r="O105" s="14" t="n">
        <x:f>IFERROR(K105/D105,0)</x:f>
        <x:v>0.8207547169811321</x:v>
      </x:c>
      <x:c r="P105" t="n">
        <x:f>IF(L105&lt;'KPI TARGETS'!$B$6,1,0)+IF(G105&lt;'KPI TARGETS'!$B$7,1,0)+IF(M105&gt;'KPI TARGETS'!$B$8,1,0)+IF(N105&lt;'KPI TARGETS'!$B$9,1,0)+IF(O105&lt;'KPI TARGETS'!$B$10,1,0)</x:f>
        <x:v>2</x:v>
      </x:c>
      <x:c r="Q105" t="str">
        <x:f>IF(P105&gt;='KPI TARGETS'!$B$11,"HIGH",IF(P105=1,"WATCH","ON TRACK"))</x:f>
        <x:v>HIGH</x:v>
      </x:c>
      <x:c r="R105" s="18" t="str"/>
    </x:row>
    <x:row r="106">
      <x:c r="A106" t="str">
        <x:v>W1</x:v>
      </x:c>
      <x:c r="B106" t="str">
        <x:v>TL 07</x:v>
      </x:c>
      <x:c r="C106" t="str">
        <x:v>T07-A08</x:v>
      </x:c>
      <x:c r="D106" s="18" t="n">
        <x:v>119</x:v>
      </x:c>
      <x:c r="E106" s="18" t="n">
        <x:v>32</x:v>
      </x:c>
      <x:c r="F106" s="18" t="n">
        <x:v>34</x:v>
      </x:c>
      <x:c r="G106" s="19" t="n">
        <x:v>0.976</x:v>
      </x:c>
      <x:c r="H106" s="18" t="n">
        <x:v>70686</x:v>
      </x:c>
      <x:c r="I106" s="18" t="n">
        <x:v>5</x:v>
      </x:c>
      <x:c r="J106" s="18" t="n">
        <x:v>5</x:v>
      </x:c>
      <x:c r="K106" s="18" t="n">
        <x:v>109</x:v>
      </x:c>
      <x:c r="L106" s="14" t="n">
        <x:f>IFERROR(E106/F106,0)</x:f>
        <x:v>0.9411764705882353</x:v>
      </x:c>
      <x:c r="M106" s="16" t="n">
        <x:f>IFERROR(H106/D106,0)</x:f>
        <x:v>594</x:v>
      </x:c>
      <x:c r="N106" s="14" t="n">
        <x:f>IFERROR(J106/I106,0)</x:f>
        <x:v>1</x:v>
      </x:c>
      <x:c r="O106" s="14" t="n">
        <x:f>IFERROR(K106/D106,0)</x:f>
        <x:v>0.9159663865546218</x:v>
      </x:c>
      <x:c r="P106" t="n">
        <x:f>IF(L106&lt;'KPI TARGETS'!$B$6,1,0)+IF(G106&lt;'KPI TARGETS'!$B$7,1,0)+IF(M106&gt;'KPI TARGETS'!$B$8,1,0)+IF(N106&lt;'KPI TARGETS'!$B$9,1,0)+IF(O106&lt;'KPI TARGETS'!$B$10,1,0)</x:f>
        <x:v>1</x:v>
      </x:c>
      <x:c r="Q106" t="str">
        <x:f>IF(P106&gt;='KPI TARGETS'!$B$11,"HIGH",IF(P106=1,"WATCH","ON TRACK"))</x:f>
        <x:v>WATCH</x:v>
      </x:c>
      <x:c r="R106" s="18" t="str"/>
    </x:row>
    <x:row r="107">
      <x:c r="A107" t="str">
        <x:v>W1</x:v>
      </x:c>
      <x:c r="B107" t="str">
        <x:v>TL 07</x:v>
      </x:c>
      <x:c r="C107" t="str">
        <x:v>T07-A09</x:v>
      </x:c>
      <x:c r="D107" s="18" t="n">
        <x:v>97</x:v>
      </x:c>
      <x:c r="E107" s="18" t="n">
        <x:v>26</x:v>
      </x:c>
      <x:c r="F107" s="18" t="n">
        <x:v>26</x:v>
      </x:c>
      <x:c r="G107" s="19" t="n">
        <x:v>0.898</x:v>
      </x:c>
      <x:c r="H107" s="18" t="n">
        <x:v>46269</x:v>
      </x:c>
      <x:c r="I107" s="18" t="n">
        <x:v>5</x:v>
      </x:c>
      <x:c r="J107" s="18" t="n">
        <x:v>5</x:v>
      </x:c>
      <x:c r="K107" s="18" t="n">
        <x:v>86</x:v>
      </x:c>
      <x:c r="L107" s="14" t="n">
        <x:f>IFERROR(E107/F107,0)</x:f>
        <x:v>1</x:v>
      </x:c>
      <x:c r="M107" s="16" t="n">
        <x:f>IFERROR(H107/D107,0)</x:f>
        <x:v>477</x:v>
      </x:c>
      <x:c r="N107" s="14" t="n">
        <x:f>IFERROR(J107/I107,0)</x:f>
        <x:v>1</x:v>
      </x:c>
      <x:c r="O107" s="14" t="n">
        <x:f>IFERROR(K107/D107,0)</x:f>
        <x:v>0.8865979381443299</x:v>
      </x:c>
      <x:c r="P107" t="n">
        <x:f>IF(L107&lt;'KPI TARGETS'!$B$6,1,0)+IF(G107&lt;'KPI TARGETS'!$B$7,1,0)+IF(M107&gt;'KPI TARGETS'!$B$8,1,0)+IF(N107&lt;'KPI TARGETS'!$B$9,1,0)+IF(O107&lt;'KPI TARGETS'!$B$10,1,0)</x:f>
        <x:v>1</x:v>
      </x:c>
      <x:c r="Q107" t="str">
        <x:f>IF(P107&gt;='KPI TARGETS'!$B$11,"HIGH",IF(P107=1,"WATCH","ON TRACK"))</x:f>
        <x:v>WATCH</x:v>
      </x:c>
      <x:c r="R107" s="18" t="str"/>
    </x:row>
    <x:row r="108">
      <x:c r="A108" t="str">
        <x:v>W1</x:v>
      </x:c>
      <x:c r="B108" t="str">
        <x:v>TL 07</x:v>
      </x:c>
      <x:c r="C108" t="str">
        <x:v>T07-A10</x:v>
      </x:c>
      <x:c r="D108" s="18" t="n">
        <x:v>156</x:v>
      </x:c>
      <x:c r="E108" s="18" t="n">
        <x:v>15</x:v>
      </x:c>
      <x:c r="F108" s="18" t="n">
        <x:v>19</x:v>
      </x:c>
      <x:c r="G108" s="19" t="n">
        <x:v>0.87</x:v>
      </x:c>
      <x:c r="H108" s="18" t="n">
        <x:v>75348</x:v>
      </x:c>
      <x:c r="I108" s="18" t="n">
        <x:v>5</x:v>
      </x:c>
      <x:c r="J108" s="18" t="n">
        <x:v>5</x:v>
      </x:c>
      <x:c r="K108" s="18" t="n">
        <x:v>130</x:v>
      </x:c>
      <x:c r="L108" s="14" t="n">
        <x:f>IFERROR(E108/F108,0)</x:f>
        <x:v>0.7894736842105263</x:v>
      </x:c>
      <x:c r="M108" s="16" t="n">
        <x:f>IFERROR(H108/D108,0)</x:f>
        <x:v>483</x:v>
      </x:c>
      <x:c r="N108" s="14" t="n">
        <x:f>IFERROR(J108/I108,0)</x:f>
        <x:v>1</x:v>
      </x:c>
      <x:c r="O108" s="14" t="n">
        <x:f>IFERROR(K108/D108,0)</x:f>
        <x:v>0.8333333333333334</x:v>
      </x:c>
      <x:c r="P108" t="n">
        <x:f>IF(L108&lt;'KPI TARGETS'!$B$6,1,0)+IF(G108&lt;'KPI TARGETS'!$B$7,1,0)+IF(M108&gt;'KPI TARGETS'!$B$8,1,0)+IF(N108&lt;'KPI TARGETS'!$B$9,1,0)+IF(O108&lt;'KPI TARGETS'!$B$10,1,0)</x:f>
        <x:v>3</x:v>
      </x:c>
      <x:c r="Q108" t="str">
        <x:f>IF(P108&gt;='KPI TARGETS'!$B$11,"HIGH",IF(P108=1,"WATCH","ON TRACK"))</x:f>
        <x:v>HIGH</x:v>
      </x:c>
      <x:c r="R108" s="18" t="str"/>
    </x:row>
    <x:row r="109">
      <x:c r="A109" t="str">
        <x:v>W1</x:v>
      </x:c>
      <x:c r="B109" t="str">
        <x:v>TL 07</x:v>
      </x:c>
      <x:c r="C109" t="str">
        <x:v>T07-A11</x:v>
      </x:c>
      <x:c r="D109" s="18" t="n">
        <x:v>128</x:v>
      </x:c>
      <x:c r="E109" s="18" t="n">
        <x:v>16</x:v>
      </x:c>
      <x:c r="F109" s="18" t="n">
        <x:v>19</x:v>
      </x:c>
      <x:c r="G109" s="19" t="n">
        <x:v>0.957</x:v>
      </x:c>
      <x:c r="H109" s="18" t="n">
        <x:v>69760</x:v>
      </x:c>
      <x:c r="I109" s="18" t="n">
        <x:v>5</x:v>
      </x:c>
      <x:c r="J109" s="18" t="n">
        <x:v>5</x:v>
      </x:c>
      <x:c r="K109" s="18" t="n">
        <x:v>107</x:v>
      </x:c>
      <x:c r="L109" s="14" t="n">
        <x:f>IFERROR(E109/F109,0)</x:f>
        <x:v>0.8421052631578947</x:v>
      </x:c>
      <x:c r="M109" s="16" t="n">
        <x:f>IFERROR(H109/D109,0)</x:f>
        <x:v>545</x:v>
      </x:c>
      <x:c r="N109" s="14" t="n">
        <x:f>IFERROR(J109/I109,0)</x:f>
        <x:v>1</x:v>
      </x:c>
      <x:c r="O109" s="14" t="n">
        <x:f>IFERROR(K109/D109,0)</x:f>
        <x:v>0.8359375</x:v>
      </x:c>
      <x:c r="P109" t="n">
        <x:f>IF(L109&lt;'KPI TARGETS'!$B$6,1,0)+IF(G109&lt;'KPI TARGETS'!$B$7,1,0)+IF(M109&gt;'KPI TARGETS'!$B$8,1,0)+IF(N109&lt;'KPI TARGETS'!$B$9,1,0)+IF(O109&lt;'KPI TARGETS'!$B$10,1,0)</x:f>
        <x:v>3</x:v>
      </x:c>
      <x:c r="Q109" t="str">
        <x:f>IF(P109&gt;='KPI TARGETS'!$B$11,"HIGH",IF(P109=1,"WATCH","ON TRACK"))</x:f>
        <x:v>HIGH</x:v>
      </x:c>
      <x:c r="R109" s="18" t="str"/>
    </x:row>
    <x:row r="110">
      <x:c r="A110" t="str">
        <x:v>W1</x:v>
      </x:c>
      <x:c r="B110" t="str">
        <x:v>TL 07</x:v>
      </x:c>
      <x:c r="C110" t="str">
        <x:v>T07-A12</x:v>
      </x:c>
      <x:c r="D110" s="18" t="n">
        <x:v>116</x:v>
      </x:c>
      <x:c r="E110" s="18" t="n">
        <x:v>33</x:v>
      </x:c>
      <x:c r="F110" s="18" t="n">
        <x:v>35</x:v>
      </x:c>
      <x:c r="G110" s="19" t="n">
        <x:v>0.908</x:v>
      </x:c>
      <x:c r="H110" s="18" t="n">
        <x:v>59856</x:v>
      </x:c>
      <x:c r="I110" s="18" t="n">
        <x:v>5</x:v>
      </x:c>
      <x:c r="J110" s="18" t="n">
        <x:v>4</x:v>
      </x:c>
      <x:c r="K110" s="18" t="n">
        <x:v>96</x:v>
      </x:c>
      <x:c r="L110" s="14" t="n">
        <x:f>IFERROR(E110/F110,0)</x:f>
        <x:v>0.9428571428571428</x:v>
      </x:c>
      <x:c r="M110" s="16" t="n">
        <x:f>IFERROR(H110/D110,0)</x:f>
        <x:v>516</x:v>
      </x:c>
      <x:c r="N110" s="14" t="n">
        <x:f>IFERROR(J110/I110,0)</x:f>
        <x:v>0.8</x:v>
      </x:c>
      <x:c r="O110" s="14" t="n">
        <x:f>IFERROR(K110/D110,0)</x:f>
        <x:v>0.8275862068965517</x:v>
      </x:c>
      <x:c r="P110" t="n">
        <x:f>IF(L110&lt;'KPI TARGETS'!$B$6,1,0)+IF(G110&lt;'KPI TARGETS'!$B$7,1,0)+IF(M110&gt;'KPI TARGETS'!$B$8,1,0)+IF(N110&lt;'KPI TARGETS'!$B$9,1,0)+IF(O110&lt;'KPI TARGETS'!$B$10,1,0)</x:f>
        <x:v>4</x:v>
      </x:c>
      <x:c r="Q110" t="str">
        <x:f>IF(P110&gt;='KPI TARGETS'!$B$11,"HIGH",IF(P110=1,"WATCH","ON TRACK"))</x:f>
        <x:v>HIGH</x:v>
      </x:c>
      <x:c r="R110" s="18" t="str"/>
    </x:row>
    <x:row r="111">
      <x:c r="A111" t="str">
        <x:v>W1</x:v>
      </x:c>
      <x:c r="B111" t="str">
        <x:v>TL 07</x:v>
      </x:c>
      <x:c r="C111" t="str">
        <x:v>T07-A13</x:v>
      </x:c>
      <x:c r="D111" s="18" t="n">
        <x:v>102</x:v>
      </x:c>
      <x:c r="E111" s="18" t="n">
        <x:v>27</x:v>
      </x:c>
      <x:c r="F111" s="18" t="n">
        <x:v>31</x:v>
      </x:c>
      <x:c r="G111" s="19" t="n">
        <x:v>0.941</x:v>
      </x:c>
      <x:c r="H111" s="18" t="n">
        <x:v>44370</x:v>
      </x:c>
      <x:c r="I111" s="18" t="n">
        <x:v>5</x:v>
      </x:c>
      <x:c r="J111" s="18" t="n">
        <x:v>5</x:v>
      </x:c>
      <x:c r="K111" s="18" t="n">
        <x:v>82</x:v>
      </x:c>
      <x:c r="L111" s="14" t="n">
        <x:f>IFERROR(E111/F111,0)</x:f>
        <x:v>0.8709677419354839</x:v>
      </x:c>
      <x:c r="M111" s="16" t="n">
        <x:f>IFERROR(H111/D111,0)</x:f>
        <x:v>435</x:v>
      </x:c>
      <x:c r="N111" s="14" t="n">
        <x:f>IFERROR(J111/I111,0)</x:f>
        <x:v>1</x:v>
      </x:c>
      <x:c r="O111" s="14" t="n">
        <x:f>IFERROR(K111/D111,0)</x:f>
        <x:v>0.803921568627451</x:v>
      </x:c>
      <x:c r="P111" t="n">
        <x:f>IF(L111&lt;'KPI TARGETS'!$B$6,1,0)+IF(G111&lt;'KPI TARGETS'!$B$7,1,0)+IF(M111&gt;'KPI TARGETS'!$B$8,1,0)+IF(N111&lt;'KPI TARGETS'!$B$9,1,0)+IF(O111&lt;'KPI TARGETS'!$B$10,1,0)</x:f>
        <x:v>2</x:v>
      </x:c>
      <x:c r="Q111" t="str">
        <x:f>IF(P111&gt;='KPI TARGETS'!$B$11,"HIGH",IF(P111=1,"WATCH","ON TRACK"))</x:f>
        <x:v>HIGH</x:v>
      </x:c>
      <x:c r="R111" s="18" t="str"/>
    </x:row>
    <x:row r="112">
      <x:c r="A112" t="str">
        <x:v>W1</x:v>
      </x:c>
      <x:c r="B112" t="str">
        <x:v>TL 07</x:v>
      </x:c>
      <x:c r="C112" t="str">
        <x:v>T07-A14</x:v>
      </x:c>
      <x:c r="D112" s="18" t="n">
        <x:v>145</x:v>
      </x:c>
      <x:c r="E112" s="18" t="n">
        <x:v>14</x:v>
      </x:c>
      <x:c r="F112" s="18" t="n">
        <x:v>18</x:v>
      </x:c>
      <x:c r="G112" s="19" t="n">
        <x:v>0.876</x:v>
      </x:c>
      <x:c r="H112" s="18" t="n">
        <x:v>82070</x:v>
      </x:c>
      <x:c r="I112" s="18" t="n">
        <x:v>5</x:v>
      </x:c>
      <x:c r="J112" s="18" t="n">
        <x:v>5</x:v>
      </x:c>
      <x:c r="K112" s="18" t="n">
        <x:v>137</x:v>
      </x:c>
      <x:c r="L112" s="14" t="n">
        <x:f>IFERROR(E112/F112,0)</x:f>
        <x:v>0.7777777777777778</x:v>
      </x:c>
      <x:c r="M112" s="16" t="n">
        <x:f>IFERROR(H112/D112,0)</x:f>
        <x:v>566</x:v>
      </x:c>
      <x:c r="N112" s="14" t="n">
        <x:f>IFERROR(J112/I112,0)</x:f>
        <x:v>1</x:v>
      </x:c>
      <x:c r="O112" s="14" t="n">
        <x:f>IFERROR(K112/D112,0)</x:f>
        <x:v>0.9448275862068966</x:v>
      </x:c>
      <x:c r="P112" t="n">
        <x:f>IF(L112&lt;'KPI TARGETS'!$B$6,1,0)+IF(G112&lt;'KPI TARGETS'!$B$7,1,0)+IF(M112&gt;'KPI TARGETS'!$B$8,1,0)+IF(N112&lt;'KPI TARGETS'!$B$9,1,0)+IF(O112&lt;'KPI TARGETS'!$B$10,1,0)</x:f>
        <x:v>3</x:v>
      </x:c>
      <x:c r="Q112" t="str">
        <x:f>IF(P112&gt;='KPI TARGETS'!$B$11,"HIGH",IF(P112=1,"WATCH","ON TRACK"))</x:f>
        <x:v>HIGH</x:v>
      </x:c>
      <x:c r="R112" s="18" t="str"/>
    </x:row>
    <x:row r="113">
      <x:c r="A113" t="str">
        <x:v>W1</x:v>
      </x:c>
      <x:c r="B113" t="str">
        <x:v>TL 07</x:v>
      </x:c>
      <x:c r="C113" t="str">
        <x:v>T07-A15</x:v>
      </x:c>
      <x:c r="D113" s="18" t="n">
        <x:v>157</x:v>
      </x:c>
      <x:c r="E113" s="18" t="n">
        <x:v>26</x:v>
      </x:c>
      <x:c r="F113" s="18" t="n">
        <x:v>29</x:v>
      </x:c>
      <x:c r="G113" s="19" t="n">
        <x:v>0.981</x:v>
      </x:c>
      <x:c r="H113" s="18" t="n">
        <x:v>65312</x:v>
      </x:c>
      <x:c r="I113" s="18" t="n">
        <x:v>5</x:v>
      </x:c>
      <x:c r="J113" s="18" t="n">
        <x:v>5</x:v>
      </x:c>
      <x:c r="K113" s="18" t="n">
        <x:v>150</x:v>
      </x:c>
      <x:c r="L113" s="14" t="n">
        <x:f>IFERROR(E113/F113,0)</x:f>
        <x:v>0.896551724137931</x:v>
      </x:c>
      <x:c r="M113" s="16" t="n">
        <x:f>IFERROR(H113/D113,0)</x:f>
        <x:v>416</x:v>
      </x:c>
      <x:c r="N113" s="14" t="n">
        <x:f>IFERROR(J113/I113,0)</x:f>
        <x:v>1</x:v>
      </x:c>
      <x:c r="O113" s="14" t="n">
        <x:f>IFERROR(K113/D113,0)</x:f>
        <x:v>0.9554140127388535</x:v>
      </x:c>
      <x:c r="P113" t="n">
        <x:f>IF(L113&lt;'KPI TARGETS'!$B$6,1,0)+IF(G113&lt;'KPI TARGETS'!$B$7,1,0)+IF(M113&gt;'KPI TARGETS'!$B$8,1,0)+IF(N113&lt;'KPI TARGETS'!$B$9,1,0)+IF(O113&lt;'KPI TARGETS'!$B$10,1,0)</x:f>
        <x:v>1</x:v>
      </x:c>
      <x:c r="Q113" t="str">
        <x:f>IF(P113&gt;='KPI TARGETS'!$B$11,"HIGH",IF(P113=1,"WATCH","ON TRACK"))</x:f>
        <x:v>WATCH</x:v>
      </x:c>
      <x:c r="R113" s="18" t="str"/>
    </x:row>
    <x:row r="114">
      <x:c r="A114" t="str">
        <x:v>W1</x:v>
      </x:c>
      <x:c r="B114" t="str">
        <x:v>TL 08</x:v>
      </x:c>
      <x:c r="C114" t="str">
        <x:v>T08-A01</x:v>
      </x:c>
      <x:c r="D114" s="18" t="n">
        <x:v>111</x:v>
      </x:c>
      <x:c r="E114" s="18" t="n">
        <x:v>22</x:v>
      </x:c>
      <x:c r="F114" s="18" t="n">
        <x:v>23</x:v>
      </x:c>
      <x:c r="G114" s="19" t="n">
        <x:v>0.98</x:v>
      </x:c>
      <x:c r="H114" s="18" t="n">
        <x:v>50061</x:v>
      </x:c>
      <x:c r="I114" s="18" t="n">
        <x:v>5</x:v>
      </x:c>
      <x:c r="J114" s="18" t="n">
        <x:v>5</x:v>
      </x:c>
      <x:c r="K114" s="18" t="n">
        <x:v>105</x:v>
      </x:c>
      <x:c r="L114" s="14" t="n">
        <x:f>IFERROR(E114/F114,0)</x:f>
        <x:v>0.9565217391304348</x:v>
      </x:c>
      <x:c r="M114" s="16" t="n">
        <x:f>IFERROR(H114/D114,0)</x:f>
        <x:v>451</x:v>
      </x:c>
      <x:c r="N114" s="14" t="n">
        <x:f>IFERROR(J114/I114,0)</x:f>
        <x:v>1</x:v>
      </x:c>
      <x:c r="O114" s="14" t="n">
        <x:f>IFERROR(K114/D114,0)</x:f>
        <x:v>0.9459459459459459</x:v>
      </x:c>
      <x:c r="P114" t="n">
        <x:f>IF(L114&lt;'KPI TARGETS'!$B$6,1,0)+IF(G114&lt;'KPI TARGETS'!$B$7,1,0)+IF(M114&gt;'KPI TARGETS'!$B$8,1,0)+IF(N114&lt;'KPI TARGETS'!$B$9,1,0)+IF(O114&lt;'KPI TARGETS'!$B$10,1,0)</x:f>
        <x:v>0</x:v>
      </x:c>
      <x:c r="Q114" t="str">
        <x:f>IF(P114&gt;='KPI TARGETS'!$B$11,"HIGH",IF(P114=1,"WATCH","ON TRACK"))</x:f>
        <x:v>ON TRACK</x:v>
      </x:c>
      <x:c r="R114" s="18" t="str"/>
    </x:row>
    <x:row r="115">
      <x:c r="A115" t="str">
        <x:v>W1</x:v>
      </x:c>
      <x:c r="B115" t="str">
        <x:v>TL 08</x:v>
      </x:c>
      <x:c r="C115" t="str">
        <x:v>T08-A02</x:v>
      </x:c>
      <x:c r="D115" s="18" t="n">
        <x:v>118</x:v>
      </x:c>
      <x:c r="E115" s="18" t="n">
        <x:v>24</x:v>
      </x:c>
      <x:c r="F115" s="18" t="n">
        <x:v>29</x:v>
      </x:c>
      <x:c r="G115" s="19" t="n">
        <x:v>0.873</x:v>
      </x:c>
      <x:c r="H115" s="18" t="n">
        <x:v>46610</x:v>
      </x:c>
      <x:c r="I115" s="18" t="n">
        <x:v>5</x:v>
      </x:c>
      <x:c r="J115" s="18" t="n">
        <x:v>5</x:v>
      </x:c>
      <x:c r="K115" s="18" t="n">
        <x:v>109</x:v>
      </x:c>
      <x:c r="L115" s="14" t="n">
        <x:f>IFERROR(E115/F115,0)</x:f>
        <x:v>0.8275862068965517</x:v>
      </x:c>
      <x:c r="M115" s="16" t="n">
        <x:f>IFERROR(H115/D115,0)</x:f>
        <x:v>395</x:v>
      </x:c>
      <x:c r="N115" s="14" t="n">
        <x:f>IFERROR(J115/I115,0)</x:f>
        <x:v>1</x:v>
      </x:c>
      <x:c r="O115" s="14" t="n">
        <x:f>IFERROR(K115/D115,0)</x:f>
        <x:v>0.923728813559322</x:v>
      </x:c>
      <x:c r="P115" t="n">
        <x:f>IF(L115&lt;'KPI TARGETS'!$B$6,1,0)+IF(G115&lt;'KPI TARGETS'!$B$7,1,0)+IF(M115&gt;'KPI TARGETS'!$B$8,1,0)+IF(N115&lt;'KPI TARGETS'!$B$9,1,0)+IF(O115&lt;'KPI TARGETS'!$B$10,1,0)</x:f>
        <x:v>2</x:v>
      </x:c>
      <x:c r="Q115" t="str">
        <x:f>IF(P115&gt;='KPI TARGETS'!$B$11,"HIGH",IF(P115=1,"WATCH","ON TRACK"))</x:f>
        <x:v>HIGH</x:v>
      </x:c>
      <x:c r="R115" s="18" t="str"/>
    </x:row>
    <x:row r="116">
      <x:c r="A116" t="str">
        <x:v>W1</x:v>
      </x:c>
      <x:c r="B116" t="str">
        <x:v>TL 08</x:v>
      </x:c>
      <x:c r="C116" t="str">
        <x:v>T08-A03</x:v>
      </x:c>
      <x:c r="D116" s="18" t="n">
        <x:v>121</x:v>
      </x:c>
      <x:c r="E116" s="18" t="n">
        <x:v>21</x:v>
      </x:c>
      <x:c r="F116" s="18" t="n">
        <x:v>22</x:v>
      </x:c>
      <x:c r="G116" s="19" t="n">
        <x:v>0.859</x:v>
      </x:c>
      <x:c r="H116" s="18" t="n">
        <x:v>65703</x:v>
      </x:c>
      <x:c r="I116" s="18" t="n">
        <x:v>5</x:v>
      </x:c>
      <x:c r="J116" s="18" t="n">
        <x:v>5</x:v>
      </x:c>
      <x:c r="K116" s="18" t="n">
        <x:v>112</x:v>
      </x:c>
      <x:c r="L116" s="14" t="n">
        <x:f>IFERROR(E116/F116,0)</x:f>
        <x:v>0.9545454545454546</x:v>
      </x:c>
      <x:c r="M116" s="16" t="n">
        <x:f>IFERROR(H116/D116,0)</x:f>
        <x:v>543</x:v>
      </x:c>
      <x:c r="N116" s="14" t="n">
        <x:f>IFERROR(J116/I116,0)</x:f>
        <x:v>1</x:v>
      </x:c>
      <x:c r="O116" s="14" t="n">
        <x:f>IFERROR(K116/D116,0)</x:f>
        <x:v>0.9256198347107438</x:v>
      </x:c>
      <x:c r="P116" t="n">
        <x:f>IF(L116&lt;'KPI TARGETS'!$B$6,1,0)+IF(G116&lt;'KPI TARGETS'!$B$7,1,0)+IF(M116&gt;'KPI TARGETS'!$B$8,1,0)+IF(N116&lt;'KPI TARGETS'!$B$9,1,0)+IF(O116&lt;'KPI TARGETS'!$B$10,1,0)</x:f>
        <x:v>2</x:v>
      </x:c>
      <x:c r="Q116" t="str">
        <x:f>IF(P116&gt;='KPI TARGETS'!$B$11,"HIGH",IF(P116=1,"WATCH","ON TRACK"))</x:f>
        <x:v>HIGH</x:v>
      </x:c>
      <x:c r="R116" s="18" t="str"/>
    </x:row>
    <x:row r="117">
      <x:c r="A117" t="str">
        <x:v>W1</x:v>
      </x:c>
      <x:c r="B117" t="str">
        <x:v>TL 08</x:v>
      </x:c>
      <x:c r="C117" t="str">
        <x:v>T08-A04</x:v>
      </x:c>
      <x:c r="D117" s="18" t="n">
        <x:v>118</x:v>
      </x:c>
      <x:c r="E117" s="18" t="n">
        <x:v>17</x:v>
      </x:c>
      <x:c r="F117" s="18" t="n">
        <x:v>18</x:v>
      </x:c>
      <x:c r="G117" s="19" t="n">
        <x:v>0.913</x:v>
      </x:c>
      <x:c r="H117" s="18" t="n">
        <x:v>70328</x:v>
      </x:c>
      <x:c r="I117" s="18" t="n">
        <x:v>5</x:v>
      </x:c>
      <x:c r="J117" s="18" t="n">
        <x:v>5</x:v>
      </x:c>
      <x:c r="K117" s="18" t="n">
        <x:v>104</x:v>
      </x:c>
      <x:c r="L117" s="14" t="n">
        <x:f>IFERROR(E117/F117,0)</x:f>
        <x:v>0.9444444444444444</x:v>
      </x:c>
      <x:c r="M117" s="16" t="n">
        <x:f>IFERROR(H117/D117,0)</x:f>
        <x:v>596</x:v>
      </x:c>
      <x:c r="N117" s="14" t="n">
        <x:f>IFERROR(J117/I117,0)</x:f>
        <x:v>1</x:v>
      </x:c>
      <x:c r="O117" s="14" t="n">
        <x:f>IFERROR(K117/D117,0)</x:f>
        <x:v>0.8813559322033898</x:v>
      </x:c>
      <x:c r="P117" t="n">
        <x:f>IF(L117&lt;'KPI TARGETS'!$B$6,1,0)+IF(G117&lt;'KPI TARGETS'!$B$7,1,0)+IF(M117&gt;'KPI TARGETS'!$B$8,1,0)+IF(N117&lt;'KPI TARGETS'!$B$9,1,0)+IF(O117&lt;'KPI TARGETS'!$B$10,1,0)</x:f>
        <x:v>2</x:v>
      </x:c>
      <x:c r="Q117" t="str">
        <x:f>IF(P117&gt;='KPI TARGETS'!$B$11,"HIGH",IF(P117=1,"WATCH","ON TRACK"))</x:f>
        <x:v>HIGH</x:v>
      </x:c>
      <x:c r="R117" s="18" t="str"/>
    </x:row>
    <x:row r="118">
      <x:c r="A118" t="str">
        <x:v>W1</x:v>
      </x:c>
      <x:c r="B118" t="str">
        <x:v>TL 08</x:v>
      </x:c>
      <x:c r="C118" t="str">
        <x:v>T08-A05</x:v>
      </x:c>
      <x:c r="D118" s="18" t="n">
        <x:v>86</x:v>
      </x:c>
      <x:c r="E118" s="18" t="n">
        <x:v>34</x:v>
      </x:c>
      <x:c r="F118" s="18" t="n">
        <x:v>35</x:v>
      </x:c>
      <x:c r="G118" s="19" t="n">
        <x:v>0.858</x:v>
      </x:c>
      <x:c r="H118" s="18" t="n">
        <x:v>40764</x:v>
      </x:c>
      <x:c r="I118" s="18" t="n">
        <x:v>5</x:v>
      </x:c>
      <x:c r="J118" s="18" t="n">
        <x:v>5</x:v>
      </x:c>
      <x:c r="K118" s="18" t="n">
        <x:v>73</x:v>
      </x:c>
      <x:c r="L118" s="14" t="n">
        <x:f>IFERROR(E118/F118,0)</x:f>
        <x:v>0.9714285714285714</x:v>
      </x:c>
      <x:c r="M118" s="16" t="n">
        <x:f>IFERROR(H118/D118,0)</x:f>
        <x:v>474</x:v>
      </x:c>
      <x:c r="N118" s="14" t="n">
        <x:f>IFERROR(J118/I118,0)</x:f>
        <x:v>1</x:v>
      </x:c>
      <x:c r="O118" s="14" t="n">
        <x:f>IFERROR(K118/D118,0)</x:f>
        <x:v>0.8488372093023255</x:v>
      </x:c>
      <x:c r="P118" t="n">
        <x:f>IF(L118&lt;'KPI TARGETS'!$B$6,1,0)+IF(G118&lt;'KPI TARGETS'!$B$7,1,0)+IF(M118&gt;'KPI TARGETS'!$B$8,1,0)+IF(N118&lt;'KPI TARGETS'!$B$9,1,0)+IF(O118&lt;'KPI TARGETS'!$B$10,1,0)</x:f>
        <x:v>2</x:v>
      </x:c>
      <x:c r="Q118" t="str">
        <x:f>IF(P118&gt;='KPI TARGETS'!$B$11,"HIGH",IF(P118=1,"WATCH","ON TRACK"))</x:f>
        <x:v>HIGH</x:v>
      </x:c>
      <x:c r="R118" s="18" t="str"/>
    </x:row>
    <x:row r="119">
      <x:c r="A119" t="str">
        <x:v>W1</x:v>
      </x:c>
      <x:c r="B119" t="str">
        <x:v>TL 08</x:v>
      </x:c>
      <x:c r="C119" t="str">
        <x:v>T08-A06</x:v>
      </x:c>
      <x:c r="D119" s="18" t="n">
        <x:v>136</x:v>
      </x:c>
      <x:c r="E119" s="18" t="n">
        <x:v>25</x:v>
      </x:c>
      <x:c r="F119" s="18" t="n">
        <x:v>26</x:v>
      </x:c>
      <x:c r="G119" s="19" t="n">
        <x:v>0.916</x:v>
      </x:c>
      <x:c r="H119" s="18" t="n">
        <x:v>61608</x:v>
      </x:c>
      <x:c r="I119" s="18" t="n">
        <x:v>5</x:v>
      </x:c>
      <x:c r="J119" s="18" t="n">
        <x:v>5</x:v>
      </x:c>
      <x:c r="K119" s="18" t="n">
        <x:v>112</x:v>
      </x:c>
      <x:c r="L119" s="14" t="n">
        <x:f>IFERROR(E119/F119,0)</x:f>
        <x:v>0.9615384615384616</x:v>
      </x:c>
      <x:c r="M119" s="16" t="n">
        <x:f>IFERROR(H119/D119,0)</x:f>
        <x:v>453</x:v>
      </x:c>
      <x:c r="N119" s="14" t="n">
        <x:f>IFERROR(J119/I119,0)</x:f>
        <x:v>1</x:v>
      </x:c>
      <x:c r="O119" s="14" t="n">
        <x:f>IFERROR(K119/D119,0)</x:f>
        <x:v>0.8235294117647058</x:v>
      </x:c>
      <x:c r="P119" t="n">
        <x:f>IF(L119&lt;'KPI TARGETS'!$B$6,1,0)+IF(G119&lt;'KPI TARGETS'!$B$7,1,0)+IF(M119&gt;'KPI TARGETS'!$B$8,1,0)+IF(N119&lt;'KPI TARGETS'!$B$9,1,0)+IF(O119&lt;'KPI TARGETS'!$B$10,1,0)</x:f>
        <x:v>2</x:v>
      </x:c>
      <x:c r="Q119" t="str">
        <x:f>IF(P119&gt;='KPI TARGETS'!$B$11,"HIGH",IF(P119=1,"WATCH","ON TRACK"))</x:f>
        <x:v>HIGH</x:v>
      </x:c>
      <x:c r="R119" s="18" t="str"/>
    </x:row>
    <x:row r="120">
      <x:c r="A120" t="str">
        <x:v>W1</x:v>
      </x:c>
      <x:c r="B120" t="str">
        <x:v>TL 08</x:v>
      </x:c>
      <x:c r="C120" t="str">
        <x:v>T08-A07</x:v>
      </x:c>
      <x:c r="D120" s="18" t="n">
        <x:v>147</x:v>
      </x:c>
      <x:c r="E120" s="18" t="n">
        <x:v>18</x:v>
      </x:c>
      <x:c r="F120" s="18" t="n">
        <x:v>22</x:v>
      </x:c>
      <x:c r="G120" s="19" t="n">
        <x:v>0.988</x:v>
      </x:c>
      <x:c r="H120" s="18" t="n">
        <x:v>78057</x:v>
      </x:c>
      <x:c r="I120" s="18" t="n">
        <x:v>5</x:v>
      </x:c>
      <x:c r="J120" s="18" t="n">
        <x:v>5</x:v>
      </x:c>
      <x:c r="K120" s="18" t="n">
        <x:v>138</x:v>
      </x:c>
      <x:c r="L120" s="14" t="n">
        <x:f>IFERROR(E120/F120,0)</x:f>
        <x:v>0.8181818181818182</x:v>
      </x:c>
      <x:c r="M120" s="16" t="n">
        <x:f>IFERROR(H120/D120,0)</x:f>
        <x:v>531</x:v>
      </x:c>
      <x:c r="N120" s="14" t="n">
        <x:f>IFERROR(J120/I120,0)</x:f>
        <x:v>1</x:v>
      </x:c>
      <x:c r="O120" s="14" t="n">
        <x:f>IFERROR(K120/D120,0)</x:f>
        <x:v>0.9387755102040817</x:v>
      </x:c>
      <x:c r="P120" t="n">
        <x:f>IF(L120&lt;'KPI TARGETS'!$B$6,1,0)+IF(G120&lt;'KPI TARGETS'!$B$7,1,0)+IF(M120&gt;'KPI TARGETS'!$B$8,1,0)+IF(N120&lt;'KPI TARGETS'!$B$9,1,0)+IF(O120&lt;'KPI TARGETS'!$B$10,1,0)</x:f>
        <x:v>2</x:v>
      </x:c>
      <x:c r="Q120" t="str">
        <x:f>IF(P120&gt;='KPI TARGETS'!$B$11,"HIGH",IF(P120=1,"WATCH","ON TRACK"))</x:f>
        <x:v>HIGH</x:v>
      </x:c>
      <x:c r="R120" s="18" t="str"/>
    </x:row>
    <x:row r="121">
      <x:c r="A121" t="str">
        <x:v>W1</x:v>
      </x:c>
      <x:c r="B121" t="str">
        <x:v>TL 08</x:v>
      </x:c>
      <x:c r="C121" t="str">
        <x:v>T08-A08</x:v>
      </x:c>
      <x:c r="D121" s="18" t="n">
        <x:v>141</x:v>
      </x:c>
      <x:c r="E121" s="18" t="n">
        <x:v>30</x:v>
      </x:c>
      <x:c r="F121" s="18" t="n">
        <x:v>34</x:v>
      </x:c>
      <x:c r="G121" s="19" t="n">
        <x:v>0.963</x:v>
      </x:c>
      <x:c r="H121" s="18" t="n">
        <x:v>75576</x:v>
      </x:c>
      <x:c r="I121" s="18" t="n">
        <x:v>5</x:v>
      </x:c>
      <x:c r="J121" s="18" t="n">
        <x:v>5</x:v>
      </x:c>
      <x:c r="K121" s="18" t="n">
        <x:v>126</x:v>
      </x:c>
      <x:c r="L121" s="14" t="n">
        <x:f>IFERROR(E121/F121,0)</x:f>
        <x:v>0.8823529411764706</x:v>
      </x:c>
      <x:c r="M121" s="16" t="n">
        <x:f>IFERROR(H121/D121,0)</x:f>
        <x:v>536</x:v>
      </x:c>
      <x:c r="N121" s="14" t="n">
        <x:f>IFERROR(J121/I121,0)</x:f>
        <x:v>1</x:v>
      </x:c>
      <x:c r="O121" s="14" t="n">
        <x:f>IFERROR(K121/D121,0)</x:f>
        <x:v>0.8936170212765957</x:v>
      </x:c>
      <x:c r="P121" t="n">
        <x:f>IF(L121&lt;'KPI TARGETS'!$B$6,1,0)+IF(G121&lt;'KPI TARGETS'!$B$7,1,0)+IF(M121&gt;'KPI TARGETS'!$B$8,1,0)+IF(N121&lt;'KPI TARGETS'!$B$9,1,0)+IF(O121&lt;'KPI TARGETS'!$B$10,1,0)</x:f>
        <x:v>2</x:v>
      </x:c>
      <x:c r="Q121" t="str">
        <x:f>IF(P121&gt;='KPI TARGETS'!$B$11,"HIGH",IF(P121=1,"WATCH","ON TRACK"))</x:f>
        <x:v>HIGH</x:v>
      </x:c>
      <x:c r="R121" s="18" t="str"/>
    </x:row>
    <x:row r="122">
      <x:c r="A122" t="str">
        <x:v>W1</x:v>
      </x:c>
      <x:c r="B122" t="str">
        <x:v>TL 08</x:v>
      </x:c>
      <x:c r="C122" t="str">
        <x:v>T08-A09</x:v>
      </x:c>
      <x:c r="D122" s="18" t="n">
        <x:v>159</x:v>
      </x:c>
      <x:c r="E122" s="18" t="n">
        <x:v>30</x:v>
      </x:c>
      <x:c r="F122" s="18" t="n">
        <x:v>34</x:v>
      </x:c>
      <x:c r="G122" s="19" t="n">
        <x:v>0.904</x:v>
      </x:c>
      <x:c r="H122" s="18" t="n">
        <x:v>91425</x:v>
      </x:c>
      <x:c r="I122" s="18" t="n">
        <x:v>5</x:v>
      </x:c>
      <x:c r="J122" s="18" t="n">
        <x:v>5</x:v>
      </x:c>
      <x:c r="K122" s="18" t="n">
        <x:v>141</x:v>
      </x:c>
      <x:c r="L122" s="14" t="n">
        <x:f>IFERROR(E122/F122,0)</x:f>
        <x:v>0.8823529411764706</x:v>
      </x:c>
      <x:c r="M122" s="16" t="n">
        <x:f>IFERROR(H122/D122,0)</x:f>
        <x:v>575</x:v>
      </x:c>
      <x:c r="N122" s="14" t="n">
        <x:f>IFERROR(J122/I122,0)</x:f>
        <x:v>1</x:v>
      </x:c>
      <x:c r="O122" s="14" t="n">
        <x:f>IFERROR(K122/D122,0)</x:f>
        <x:v>0.8867924528301887</x:v>
      </x:c>
      <x:c r="P122" t="n">
        <x:f>IF(L122&lt;'KPI TARGETS'!$B$6,1,0)+IF(G122&lt;'KPI TARGETS'!$B$7,1,0)+IF(M122&gt;'KPI TARGETS'!$B$8,1,0)+IF(N122&lt;'KPI TARGETS'!$B$9,1,0)+IF(O122&lt;'KPI TARGETS'!$B$10,1,0)</x:f>
        <x:v>3</x:v>
      </x:c>
      <x:c r="Q122" t="str">
        <x:f>IF(P122&gt;='KPI TARGETS'!$B$11,"HIGH",IF(P122=1,"WATCH","ON TRACK"))</x:f>
        <x:v>HIGH</x:v>
      </x:c>
      <x:c r="R122" s="18" t="str"/>
    </x:row>
    <x:row r="123">
      <x:c r="A123" t="str">
        <x:v>W1</x:v>
      </x:c>
      <x:c r="B123" t="str">
        <x:v>TL 08</x:v>
      </x:c>
      <x:c r="C123" t="str">
        <x:v>T08-A10</x:v>
      </x:c>
      <x:c r="D123" s="18" t="n">
        <x:v>160</x:v>
      </x:c>
      <x:c r="E123" s="18" t="n">
        <x:v>21</x:v>
      </x:c>
      <x:c r="F123" s="18" t="n">
        <x:v>24</x:v>
      </x:c>
      <x:c r="G123" s="19" t="n">
        <x:v>0.92</x:v>
      </x:c>
      <x:c r="H123" s="18" t="n">
        <x:v>85440</x:v>
      </x:c>
      <x:c r="I123" s="18" t="n">
        <x:v>5</x:v>
      </x:c>
      <x:c r="J123" s="18" t="n">
        <x:v>5</x:v>
      </x:c>
      <x:c r="K123" s="18" t="n">
        <x:v>154</x:v>
      </x:c>
      <x:c r="L123" s="14" t="n">
        <x:f>IFERROR(E123/F123,0)</x:f>
        <x:v>0.875</x:v>
      </x:c>
      <x:c r="M123" s="16" t="n">
        <x:f>IFERROR(H123/D123,0)</x:f>
        <x:v>534</x:v>
      </x:c>
      <x:c r="N123" s="14" t="n">
        <x:f>IFERROR(J123/I123,0)</x:f>
        <x:v>1</x:v>
      </x:c>
      <x:c r="O123" s="14" t="n">
        <x:f>IFERROR(K123/D123,0)</x:f>
        <x:v>0.9625</x:v>
      </x:c>
      <x:c r="P123" t="n">
        <x:f>IF(L123&lt;'KPI TARGETS'!$B$6,1,0)+IF(G123&lt;'KPI TARGETS'!$B$7,1,0)+IF(M123&gt;'KPI TARGETS'!$B$8,1,0)+IF(N123&lt;'KPI TARGETS'!$B$9,1,0)+IF(O123&lt;'KPI TARGETS'!$B$10,1,0)</x:f>
        <x:v>3</x:v>
      </x:c>
      <x:c r="Q123" t="str">
        <x:f>IF(P123&gt;='KPI TARGETS'!$B$11,"HIGH",IF(P123=1,"WATCH","ON TRACK"))</x:f>
        <x:v>HIGH</x:v>
      </x:c>
      <x:c r="R123" s="18" t="str"/>
    </x:row>
    <x:row r="124">
      <x:c r="A124" t="str">
        <x:v>W1</x:v>
      </x:c>
      <x:c r="B124" t="str">
        <x:v>TL 08</x:v>
      </x:c>
      <x:c r="C124" t="str">
        <x:v>T08-A11</x:v>
      </x:c>
      <x:c r="D124" s="18" t="n">
        <x:v>112</x:v>
      </x:c>
      <x:c r="E124" s="18" t="n">
        <x:v>14</x:v>
      </x:c>
      <x:c r="F124" s="18" t="n">
        <x:v>16</x:v>
      </x:c>
      <x:c r="G124" s="19" t="n">
        <x:v>0.899</x:v>
      </x:c>
      <x:c r="H124" s="18" t="n">
        <x:v>48720</x:v>
      </x:c>
      <x:c r="I124" s="18" t="n">
        <x:v>5</x:v>
      </x:c>
      <x:c r="J124" s="18" t="n">
        <x:v>5</x:v>
      </x:c>
      <x:c r="K124" s="18" t="n">
        <x:v>107</x:v>
      </x:c>
      <x:c r="L124" s="14" t="n">
        <x:f>IFERROR(E124/F124,0)</x:f>
        <x:v>0.875</x:v>
      </x:c>
      <x:c r="M124" s="16" t="n">
        <x:f>IFERROR(H124/D124,0)</x:f>
        <x:v>435</x:v>
      </x:c>
      <x:c r="N124" s="14" t="n">
        <x:f>IFERROR(J124/I124,0)</x:f>
        <x:v>1</x:v>
      </x:c>
      <x:c r="O124" s="14" t="n">
        <x:f>IFERROR(K124/D124,0)</x:f>
        <x:v>0.9553571428571429</x:v>
      </x:c>
      <x:c r="P124" t="n">
        <x:f>IF(L124&lt;'KPI TARGETS'!$B$6,1,0)+IF(G124&lt;'KPI TARGETS'!$B$7,1,0)+IF(M124&gt;'KPI TARGETS'!$B$8,1,0)+IF(N124&lt;'KPI TARGETS'!$B$9,1,0)+IF(O124&lt;'KPI TARGETS'!$B$10,1,0)</x:f>
        <x:v>2</x:v>
      </x:c>
      <x:c r="Q124" t="str">
        <x:f>IF(P124&gt;='KPI TARGETS'!$B$11,"HIGH",IF(P124=1,"WATCH","ON TRACK"))</x:f>
        <x:v>HIGH</x:v>
      </x:c>
      <x:c r="R124" s="18" t="str"/>
    </x:row>
    <x:row r="125">
      <x:c r="A125" t="str">
        <x:v>W1</x:v>
      </x:c>
      <x:c r="B125" t="str">
        <x:v>TL 08</x:v>
      </x:c>
      <x:c r="C125" t="str">
        <x:v>T08-A12</x:v>
      </x:c>
      <x:c r="D125" s="18" t="n">
        <x:v>101</x:v>
      </x:c>
      <x:c r="E125" s="18" t="n">
        <x:v>34</x:v>
      </x:c>
      <x:c r="F125" s="18" t="n">
        <x:v>35</x:v>
      </x:c>
      <x:c r="G125" s="19" t="n">
        <x:v>0.913</x:v>
      </x:c>
      <x:c r="H125" s="18" t="n">
        <x:v>52217</x:v>
      </x:c>
      <x:c r="I125" s="18" t="n">
        <x:v>5</x:v>
      </x:c>
      <x:c r="J125" s="18" t="n">
        <x:v>5</x:v>
      </x:c>
      <x:c r="K125" s="18" t="n">
        <x:v>95</x:v>
      </x:c>
      <x:c r="L125" s="14" t="n">
        <x:f>IFERROR(E125/F125,0)</x:f>
        <x:v>0.9714285714285714</x:v>
      </x:c>
      <x:c r="M125" s="16" t="n">
        <x:f>IFERROR(H125/D125,0)</x:f>
        <x:v>517</x:v>
      </x:c>
      <x:c r="N125" s="14" t="n">
        <x:f>IFERROR(J125/I125,0)</x:f>
        <x:v>1</x:v>
      </x:c>
      <x:c r="O125" s="14" t="n">
        <x:f>IFERROR(K125/D125,0)</x:f>
        <x:v>0.9405940594059405</x:v>
      </x:c>
      <x:c r="P125" t="n">
        <x:f>IF(L125&lt;'KPI TARGETS'!$B$6,1,0)+IF(G125&lt;'KPI TARGETS'!$B$7,1,0)+IF(M125&gt;'KPI TARGETS'!$B$8,1,0)+IF(N125&lt;'KPI TARGETS'!$B$9,1,0)+IF(O125&lt;'KPI TARGETS'!$B$10,1,0)</x:f>
        <x:v>2</x:v>
      </x:c>
      <x:c r="Q125" t="str">
        <x:f>IF(P125&gt;='KPI TARGETS'!$B$11,"HIGH",IF(P125=1,"WATCH","ON TRACK"))</x:f>
        <x:v>HIGH</x:v>
      </x:c>
      <x:c r="R125" s="18" t="str"/>
    </x:row>
    <x:row r="126">
      <x:c r="A126" t="str">
        <x:v>W1</x:v>
      </x:c>
      <x:c r="B126" t="str">
        <x:v>TL 08</x:v>
      </x:c>
      <x:c r="C126" t="str">
        <x:v>T08-A13</x:v>
      </x:c>
      <x:c r="D126" s="18" t="n">
        <x:v>87</x:v>
      </x:c>
      <x:c r="E126" s="18" t="n">
        <x:v>26</x:v>
      </x:c>
      <x:c r="F126" s="18" t="n">
        <x:v>32</x:v>
      </x:c>
      <x:c r="G126" s="19" t="n">
        <x:v>0.958</x:v>
      </x:c>
      <x:c r="H126" s="18" t="n">
        <x:v>34974</x:v>
      </x:c>
      <x:c r="I126" s="18" t="n">
        <x:v>5</x:v>
      </x:c>
      <x:c r="J126" s="18" t="n">
        <x:v>5</x:v>
      </x:c>
      <x:c r="K126" s="18" t="n">
        <x:v>77</x:v>
      </x:c>
      <x:c r="L126" s="14" t="n">
        <x:f>IFERROR(E126/F126,0)</x:f>
        <x:v>0.8125</x:v>
      </x:c>
      <x:c r="M126" s="16" t="n">
        <x:f>IFERROR(H126/D126,0)</x:f>
        <x:v>402</x:v>
      </x:c>
      <x:c r="N126" s="14" t="n">
        <x:f>IFERROR(J126/I126,0)</x:f>
        <x:v>1</x:v>
      </x:c>
      <x:c r="O126" s="14" t="n">
        <x:f>IFERROR(K126/D126,0)</x:f>
        <x:v>0.8850574712643678</x:v>
      </x:c>
      <x:c r="P126" t="n">
        <x:f>IF(L126&lt;'KPI TARGETS'!$B$6,1,0)+IF(G126&lt;'KPI TARGETS'!$B$7,1,0)+IF(M126&gt;'KPI TARGETS'!$B$8,1,0)+IF(N126&lt;'KPI TARGETS'!$B$9,1,0)+IF(O126&lt;'KPI TARGETS'!$B$10,1,0)</x:f>
        <x:v>1</x:v>
      </x:c>
      <x:c r="Q126" t="str">
        <x:f>IF(P126&gt;='KPI TARGETS'!$B$11,"HIGH",IF(P126=1,"WATCH","ON TRACK"))</x:f>
        <x:v>WATCH</x:v>
      </x:c>
      <x:c r="R126" s="18" t="str"/>
    </x:row>
    <x:row r="127">
      <x:c r="A127" t="str">
        <x:v>W1</x:v>
      </x:c>
      <x:c r="B127" t="str">
        <x:v>TL 08</x:v>
      </x:c>
      <x:c r="C127" t="str">
        <x:v>T08-A14</x:v>
      </x:c>
      <x:c r="D127" s="18" t="n">
        <x:v>140</x:v>
      </x:c>
      <x:c r="E127" s="18" t="n">
        <x:v>20</x:v>
      </x:c>
      <x:c r="F127" s="18" t="n">
        <x:v>23</x:v>
      </x:c>
      <x:c r="G127" s="19" t="n">
        <x:v>0.867</x:v>
      </x:c>
      <x:c r="H127" s="18" t="n">
        <x:v>70140</x:v>
      </x:c>
      <x:c r="I127" s="18" t="n">
        <x:v>5</x:v>
      </x:c>
      <x:c r="J127" s="18" t="n">
        <x:v>5</x:v>
      </x:c>
      <x:c r="K127" s="18" t="n">
        <x:v>133</x:v>
      </x:c>
      <x:c r="L127" s="14" t="n">
        <x:f>IFERROR(E127/F127,0)</x:f>
        <x:v>0.8695652173913043</x:v>
      </x:c>
      <x:c r="M127" s="16" t="n">
        <x:f>IFERROR(H127/D127,0)</x:f>
        <x:v>501</x:v>
      </x:c>
      <x:c r="N127" s="14" t="n">
        <x:f>IFERROR(J127/I127,0)</x:f>
        <x:v>1</x:v>
      </x:c>
      <x:c r="O127" s="14" t="n">
        <x:f>IFERROR(K127/D127,0)</x:f>
        <x:v>0.95</x:v>
      </x:c>
      <x:c r="P127" t="n">
        <x:f>IF(L127&lt;'KPI TARGETS'!$B$6,1,0)+IF(G127&lt;'KPI TARGETS'!$B$7,1,0)+IF(M127&gt;'KPI TARGETS'!$B$8,1,0)+IF(N127&lt;'KPI TARGETS'!$B$9,1,0)+IF(O127&lt;'KPI TARGETS'!$B$10,1,0)</x:f>
        <x:v>2</x:v>
      </x:c>
      <x:c r="Q127" t="str">
        <x:f>IF(P127&gt;='KPI TARGETS'!$B$11,"HIGH",IF(P127=1,"WATCH","ON TRACK"))</x:f>
        <x:v>HIGH</x:v>
      </x:c>
      <x:c r="R127" s="18" t="str"/>
    </x:row>
    <x:row r="128">
      <x:c r="A128" t="str">
        <x:v>W1</x:v>
      </x:c>
      <x:c r="B128" t="str">
        <x:v>TL 08</x:v>
      </x:c>
      <x:c r="C128" t="str">
        <x:v>T08-A15</x:v>
      </x:c>
      <x:c r="D128" s="18" t="n">
        <x:v>159</x:v>
      </x:c>
      <x:c r="E128" s="18" t="n">
        <x:v>29</x:v>
      </x:c>
      <x:c r="F128" s="18" t="n">
        <x:v>31</x:v>
      </x:c>
      <x:c r="G128" s="19" t="n">
        <x:v>0.972</x:v>
      </x:c>
      <x:c r="H128" s="18" t="n">
        <x:v>67257</x:v>
      </x:c>
      <x:c r="I128" s="18" t="n">
        <x:v>5</x:v>
      </x:c>
      <x:c r="J128" s="18" t="n">
        <x:v>5</x:v>
      </x:c>
      <x:c r="K128" s="18" t="n">
        <x:v>139</x:v>
      </x:c>
      <x:c r="L128" s="14" t="n">
        <x:f>IFERROR(E128/F128,0)</x:f>
        <x:v>0.9354838709677419</x:v>
      </x:c>
      <x:c r="M128" s="16" t="n">
        <x:f>IFERROR(H128/D128,0)</x:f>
        <x:v>423</x:v>
      </x:c>
      <x:c r="N128" s="14" t="n">
        <x:f>IFERROR(J128/I128,0)</x:f>
        <x:v>1</x:v>
      </x:c>
      <x:c r="O128" s="14" t="n">
        <x:f>IFERROR(K128/D128,0)</x:f>
        <x:v>0.8742138364779874</x:v>
      </x:c>
      <x:c r="P128" t="n">
        <x:f>IF(L128&lt;'KPI TARGETS'!$B$6,1,0)+IF(G128&lt;'KPI TARGETS'!$B$7,1,0)+IF(M128&gt;'KPI TARGETS'!$B$8,1,0)+IF(N128&lt;'KPI TARGETS'!$B$9,1,0)+IF(O128&lt;'KPI TARGETS'!$B$10,1,0)</x:f>
        <x:v>1</x:v>
      </x:c>
      <x:c r="Q128" t="str">
        <x:f>IF(P128&gt;='KPI TARGETS'!$B$11,"HIGH",IF(P128=1,"WATCH","ON TRACK"))</x:f>
        <x:v>WATCH</x:v>
      </x:c>
      <x:c r="R128" s="18" t="str"/>
    </x:row>
    <x:row r="129">
      <x:c r="A129" t="str">
        <x:v>W1</x:v>
      </x:c>
      <x:c r="B129" t="str">
        <x:v>TL 08</x:v>
      </x:c>
      <x:c r="C129" t="str">
        <x:v>T08-A16</x:v>
      </x:c>
      <x:c r="D129" s="18" t="n">
        <x:v>156</x:v>
      </x:c>
      <x:c r="E129" s="18" t="n">
        <x:v>24</x:v>
      </x:c>
      <x:c r="F129" s="18" t="n">
        <x:v>25</x:v>
      </x:c>
      <x:c r="G129" s="19" t="n">
        <x:v>0.895</x:v>
      </x:c>
      <x:c r="H129" s="18" t="n">
        <x:v>70668</x:v>
      </x:c>
      <x:c r="I129" s="18" t="n">
        <x:v>5</x:v>
      </x:c>
      <x:c r="J129" s="18" t="n">
        <x:v>5</x:v>
      </x:c>
      <x:c r="K129" s="18" t="n">
        <x:v>146</x:v>
      </x:c>
      <x:c r="L129" s="14" t="n">
        <x:f>IFERROR(E129/F129,0)</x:f>
        <x:v>0.96</x:v>
      </x:c>
      <x:c r="M129" s="16" t="n">
        <x:f>IFERROR(H129/D129,0)</x:f>
        <x:v>453</x:v>
      </x:c>
      <x:c r="N129" s="14" t="n">
        <x:f>IFERROR(J129/I129,0)</x:f>
        <x:v>1</x:v>
      </x:c>
      <x:c r="O129" s="14" t="n">
        <x:f>IFERROR(K129/D129,0)</x:f>
        <x:v>0.9358974358974359</x:v>
      </x:c>
      <x:c r="P129" t="n">
        <x:f>IF(L129&lt;'KPI TARGETS'!$B$6,1,0)+IF(G129&lt;'KPI TARGETS'!$B$7,1,0)+IF(M129&gt;'KPI TARGETS'!$B$8,1,0)+IF(N129&lt;'KPI TARGETS'!$B$9,1,0)+IF(O129&lt;'KPI TARGETS'!$B$10,1,0)</x:f>
        <x:v>1</x:v>
      </x:c>
      <x:c r="Q129" t="str">
        <x:f>IF(P129&gt;='KPI TARGETS'!$B$11,"HIGH",IF(P129=1,"WATCH","ON TRACK"))</x:f>
        <x:v>WATCH</x:v>
      </x:c>
      <x:c r="R129" s="18" t="str"/>
    </x:row>
    <x:row r="130">
      <x:c r="A130" t="str">
        <x:v>W2</x:v>
      </x:c>
      <x:c r="B130" t="str">
        <x:v>TL 01</x:v>
      </x:c>
      <x:c r="C130" t="str">
        <x:v>T01-A01</x:v>
      </x:c>
      <x:c r="D130" s="18" t="n">
        <x:v>102</x:v>
      </x:c>
      <x:c r="E130" s="18" t="n">
        <x:v>30</x:v>
      </x:c>
      <x:c r="F130" s="18" t="n">
        <x:v>33</x:v>
      </x:c>
      <x:c r="G130" s="19" t="n">
        <x:v>0.983</x:v>
      </x:c>
      <x:c r="H130" s="18" t="n">
        <x:v>60996</x:v>
      </x:c>
      <x:c r="I130" s="18" t="n">
        <x:v>5</x:v>
      </x:c>
      <x:c r="J130" s="18" t="n">
        <x:v>5</x:v>
      </x:c>
      <x:c r="K130" s="18" t="n">
        <x:v>95</x:v>
      </x:c>
      <x:c r="L130" s="14" t="n">
        <x:f>IFERROR(E130/F130,0)</x:f>
        <x:v>0.9090909090909091</x:v>
      </x:c>
      <x:c r="M130" s="16" t="n">
        <x:f>IFERROR(H130/D130,0)</x:f>
        <x:v>598</x:v>
      </x:c>
      <x:c r="N130" s="14" t="n">
        <x:f>IFERROR(J130/I130,0)</x:f>
        <x:v>1</x:v>
      </x:c>
      <x:c r="O130" s="14" t="n">
        <x:f>IFERROR(K130/D130,0)</x:f>
        <x:v>0.9313725490196079</x:v>
      </x:c>
      <x:c r="P130" t="n">
        <x:f>IF(L130&lt;'KPI TARGETS'!$B$6,1,0)+IF(G130&lt;'KPI TARGETS'!$B$7,1,0)+IF(M130&gt;'KPI TARGETS'!$B$8,1,0)+IF(N130&lt;'KPI TARGETS'!$B$9,1,0)+IF(O130&lt;'KPI TARGETS'!$B$10,1,0)</x:f>
        <x:v>1</x:v>
      </x:c>
      <x:c r="Q130" t="str">
        <x:f>IF(P130&gt;='KPI TARGETS'!$B$11,"HIGH",IF(P130=1,"WATCH","ON TRACK"))</x:f>
        <x:v>WATCH</x:v>
      </x:c>
      <x:c r="R130" s="18" t="str"/>
    </x:row>
    <x:row r="131">
      <x:c r="A131" t="str">
        <x:v>W2</x:v>
      </x:c>
      <x:c r="B131" t="str">
        <x:v>TL 01</x:v>
      </x:c>
      <x:c r="C131" t="str">
        <x:v>T01-A02</x:v>
      </x:c>
      <x:c r="D131" s="18" t="n">
        <x:v>159</x:v>
      </x:c>
      <x:c r="E131" s="18" t="n">
        <x:v>23</x:v>
      </x:c>
      <x:c r="F131" s="18" t="n">
        <x:v>26</x:v>
      </x:c>
      <x:c r="G131" s="19" t="n">
        <x:v>0.942</x:v>
      </x:c>
      <x:c r="H131" s="18" t="n">
        <x:v>86655</x:v>
      </x:c>
      <x:c r="I131" s="18" t="n">
        <x:v>5</x:v>
      </x:c>
      <x:c r="J131" s="18" t="n">
        <x:v>5</x:v>
      </x:c>
      <x:c r="K131" s="18" t="n">
        <x:v>137</x:v>
      </x:c>
      <x:c r="L131" s="14" t="n">
        <x:f>IFERROR(E131/F131,0)</x:f>
        <x:v>0.8846153846153846</x:v>
      </x:c>
      <x:c r="M131" s="16" t="n">
        <x:f>IFERROR(H131/D131,0)</x:f>
        <x:v>545</x:v>
      </x:c>
      <x:c r="N131" s="14" t="n">
        <x:f>IFERROR(J131/I131,0)</x:f>
        <x:v>1</x:v>
      </x:c>
      <x:c r="O131" s="14" t="n">
        <x:f>IFERROR(K131/D131,0)</x:f>
        <x:v>0.8616352201257862</x:v>
      </x:c>
      <x:c r="P131" t="n">
        <x:f>IF(L131&lt;'KPI TARGETS'!$B$6,1,0)+IF(G131&lt;'KPI TARGETS'!$B$7,1,0)+IF(M131&gt;'KPI TARGETS'!$B$8,1,0)+IF(N131&lt;'KPI TARGETS'!$B$9,1,0)+IF(O131&lt;'KPI TARGETS'!$B$10,1,0)</x:f>
        <x:v>3</x:v>
      </x:c>
      <x:c r="Q131" t="str">
        <x:f>IF(P131&gt;='KPI TARGETS'!$B$11,"HIGH",IF(P131=1,"WATCH","ON TRACK"))</x:f>
        <x:v>HIGH</x:v>
      </x:c>
      <x:c r="R131" s="18" t="str"/>
    </x:row>
    <x:row r="132">
      <x:c r="A132" t="str">
        <x:v>W2</x:v>
      </x:c>
      <x:c r="B132" t="str">
        <x:v>TL 01</x:v>
      </x:c>
      <x:c r="C132" t="str">
        <x:v>T01-A03</x:v>
      </x:c>
      <x:c r="D132" s="18" t="n">
        <x:v>90</x:v>
      </x:c>
      <x:c r="E132" s="18" t="n">
        <x:v>31</x:v>
      </x:c>
      <x:c r="F132" s="18" t="n">
        <x:v>34</x:v>
      </x:c>
      <x:c r="G132" s="19" t="n">
        <x:v>0.942</x:v>
      </x:c>
      <x:c r="H132" s="18" t="n">
        <x:v>47880</x:v>
      </x:c>
      <x:c r="I132" s="18" t="n">
        <x:v>5</x:v>
      </x:c>
      <x:c r="J132" s="18" t="n">
        <x:v>5</x:v>
      </x:c>
      <x:c r="K132" s="18" t="n">
        <x:v>83</x:v>
      </x:c>
      <x:c r="L132" s="14" t="n">
        <x:f>IFERROR(E132/F132,0)</x:f>
        <x:v>0.9117647058823529</x:v>
      </x:c>
      <x:c r="M132" s="16" t="n">
        <x:f>IFERROR(H132/D132,0)</x:f>
        <x:v>532</x:v>
      </x:c>
      <x:c r="N132" s="14" t="n">
        <x:f>IFERROR(J132/I132,0)</x:f>
        <x:v>1</x:v>
      </x:c>
      <x:c r="O132" s="14" t="n">
        <x:f>IFERROR(K132/D132,0)</x:f>
        <x:v>0.9222222222222223</x:v>
      </x:c>
      <x:c r="P132" t="n">
        <x:f>IF(L132&lt;'KPI TARGETS'!$B$6,1,0)+IF(G132&lt;'KPI TARGETS'!$B$7,1,0)+IF(M132&gt;'KPI TARGETS'!$B$8,1,0)+IF(N132&lt;'KPI TARGETS'!$B$9,1,0)+IF(O132&lt;'KPI TARGETS'!$B$10,1,0)</x:f>
        <x:v>1</x:v>
      </x:c>
      <x:c r="Q132" t="str">
        <x:f>IF(P132&gt;='KPI TARGETS'!$B$11,"HIGH",IF(P132=1,"WATCH","ON TRACK"))</x:f>
        <x:v>WATCH</x:v>
      </x:c>
      <x:c r="R132" s="18" t="str"/>
    </x:row>
    <x:row r="133">
      <x:c r="A133" t="str">
        <x:v>W2</x:v>
      </x:c>
      <x:c r="B133" t="str">
        <x:v>TL 01</x:v>
      </x:c>
      <x:c r="C133" t="str">
        <x:v>T01-A04</x:v>
      </x:c>
      <x:c r="D133" s="18" t="n">
        <x:v>95</x:v>
      </x:c>
      <x:c r="E133" s="18" t="n">
        <x:v>24</x:v>
      </x:c>
      <x:c r="F133" s="18" t="n">
        <x:v>28</x:v>
      </x:c>
      <x:c r="G133" s="19" t="n">
        <x:v>0.969</x:v>
      </x:c>
      <x:c r="H133" s="18" t="n">
        <x:v>39710</x:v>
      </x:c>
      <x:c r="I133" s="18" t="n">
        <x:v>5</x:v>
      </x:c>
      <x:c r="J133" s="18" t="n">
        <x:v>5</x:v>
      </x:c>
      <x:c r="K133" s="18" t="n">
        <x:v>87</x:v>
      </x:c>
      <x:c r="L133" s="14" t="n">
        <x:f>IFERROR(E133/F133,0)</x:f>
        <x:v>0.8571428571428571</x:v>
      </x:c>
      <x:c r="M133" s="16" t="n">
        <x:f>IFERROR(H133/D133,0)</x:f>
        <x:v>418</x:v>
      </x:c>
      <x:c r="N133" s="14" t="n">
        <x:f>IFERROR(J133/I133,0)</x:f>
        <x:v>1</x:v>
      </x:c>
      <x:c r="O133" s="14" t="n">
        <x:f>IFERROR(K133/D133,0)</x:f>
        <x:v>0.9157894736842105</x:v>
      </x:c>
      <x:c r="P133" t="n">
        <x:f>IF(L133&lt;'KPI TARGETS'!$B$6,1,0)+IF(G133&lt;'KPI TARGETS'!$B$7,1,0)+IF(M133&gt;'KPI TARGETS'!$B$8,1,0)+IF(N133&lt;'KPI TARGETS'!$B$9,1,0)+IF(O133&lt;'KPI TARGETS'!$B$10,1,0)</x:f>
        <x:v>1</x:v>
      </x:c>
      <x:c r="Q133" t="str">
        <x:f>IF(P133&gt;='KPI TARGETS'!$B$11,"HIGH",IF(P133=1,"WATCH","ON TRACK"))</x:f>
        <x:v>WATCH</x:v>
      </x:c>
      <x:c r="R133" s="18" t="str"/>
    </x:row>
    <x:row r="134">
      <x:c r="A134" t="str">
        <x:v>W2</x:v>
      </x:c>
      <x:c r="B134" t="str">
        <x:v>TL 01</x:v>
      </x:c>
      <x:c r="C134" t="str">
        <x:v>T01-A05</x:v>
      </x:c>
      <x:c r="D134" s="18" t="n">
        <x:v>116</x:v>
      </x:c>
      <x:c r="E134" s="18" t="n">
        <x:v>25</x:v>
      </x:c>
      <x:c r="F134" s="18" t="n">
        <x:v>27</x:v>
      </x:c>
      <x:c r="G134" s="19" t="n">
        <x:v>0.858</x:v>
      </x:c>
      <x:c r="H134" s="18" t="n">
        <x:v>46632</x:v>
      </x:c>
      <x:c r="I134" s="18" t="n">
        <x:v>5</x:v>
      </x:c>
      <x:c r="J134" s="18" t="n">
        <x:v>5</x:v>
      </x:c>
      <x:c r="K134" s="18" t="n">
        <x:v>100</x:v>
      </x:c>
      <x:c r="L134" s="14" t="n">
        <x:f>IFERROR(E134/F134,0)</x:f>
        <x:v>0.9259259259259259</x:v>
      </x:c>
      <x:c r="M134" s="16" t="n">
        <x:f>IFERROR(H134/D134,0)</x:f>
        <x:v>402</x:v>
      </x:c>
      <x:c r="N134" s="14" t="n">
        <x:f>IFERROR(J134/I134,0)</x:f>
        <x:v>1</x:v>
      </x:c>
      <x:c r="O134" s="14" t="n">
        <x:f>IFERROR(K134/D134,0)</x:f>
        <x:v>0.8620689655172413</x:v>
      </x:c>
      <x:c r="P134" t="n">
        <x:f>IF(L134&lt;'KPI TARGETS'!$B$6,1,0)+IF(G134&lt;'KPI TARGETS'!$B$7,1,0)+IF(M134&gt;'KPI TARGETS'!$B$8,1,0)+IF(N134&lt;'KPI TARGETS'!$B$9,1,0)+IF(O134&lt;'KPI TARGETS'!$B$10,1,0)</x:f>
        <x:v>2</x:v>
      </x:c>
      <x:c r="Q134" t="str">
        <x:f>IF(P134&gt;='KPI TARGETS'!$B$11,"HIGH",IF(P134=1,"WATCH","ON TRACK"))</x:f>
        <x:v>HIGH</x:v>
      </x:c>
      <x:c r="R134" s="18" t="str"/>
    </x:row>
    <x:row r="135">
      <x:c r="A135" t="str">
        <x:v>W2</x:v>
      </x:c>
      <x:c r="B135" t="str">
        <x:v>TL 01</x:v>
      </x:c>
      <x:c r="C135" t="str">
        <x:v>T01-A06</x:v>
      </x:c>
      <x:c r="D135" s="18" t="n">
        <x:v>140</x:v>
      </x:c>
      <x:c r="E135" s="18" t="n">
        <x:v>18</x:v>
      </x:c>
      <x:c r="F135" s="18" t="n">
        <x:v>22</x:v>
      </x:c>
      <x:c r="G135" s="19" t="n">
        <x:v>0.954</x:v>
      </x:c>
      <x:c r="H135" s="18" t="n">
        <x:v>69720</x:v>
      </x:c>
      <x:c r="I135" s="18" t="n">
        <x:v>5</x:v>
      </x:c>
      <x:c r="J135" s="18" t="n">
        <x:v>5</x:v>
      </x:c>
      <x:c r="K135" s="18" t="n">
        <x:v>114</x:v>
      </x:c>
      <x:c r="L135" s="14" t="n">
        <x:f>IFERROR(E135/F135,0)</x:f>
        <x:v>0.8181818181818182</x:v>
      </x:c>
      <x:c r="M135" s="16" t="n">
        <x:f>IFERROR(H135/D135,0)</x:f>
        <x:v>498</x:v>
      </x:c>
      <x:c r="N135" s="14" t="n">
        <x:f>IFERROR(J135/I135,0)</x:f>
        <x:v>1</x:v>
      </x:c>
      <x:c r="O135" s="14" t="n">
        <x:f>IFERROR(K135/D135,0)</x:f>
        <x:v>0.8142857142857143</x:v>
      </x:c>
      <x:c r="P135" t="n">
        <x:f>IF(L135&lt;'KPI TARGETS'!$B$6,1,0)+IF(G135&lt;'KPI TARGETS'!$B$7,1,0)+IF(M135&gt;'KPI TARGETS'!$B$8,1,0)+IF(N135&lt;'KPI TARGETS'!$B$9,1,0)+IF(O135&lt;'KPI TARGETS'!$B$10,1,0)</x:f>
        <x:v>2</x:v>
      </x:c>
      <x:c r="Q135" t="str">
        <x:f>IF(P135&gt;='KPI TARGETS'!$B$11,"HIGH",IF(P135=1,"WATCH","ON TRACK"))</x:f>
        <x:v>HIGH</x:v>
      </x:c>
      <x:c r="R135" s="18" t="str"/>
    </x:row>
    <x:row r="136">
      <x:c r="A136" t="str">
        <x:v>W2</x:v>
      </x:c>
      <x:c r="B136" t="str">
        <x:v>TL 01</x:v>
      </x:c>
      <x:c r="C136" t="str">
        <x:v>T01-A07</x:v>
      </x:c>
      <x:c r="D136" s="18" t="n">
        <x:v>108</x:v>
      </x:c>
      <x:c r="E136" s="18" t="n">
        <x:v>25</x:v>
      </x:c>
      <x:c r="F136" s="18" t="n">
        <x:v>30</x:v>
      </x:c>
      <x:c r="G136" s="19" t="n">
        <x:v>0.976</x:v>
      </x:c>
      <x:c r="H136" s="18" t="n">
        <x:v>55728</x:v>
      </x:c>
      <x:c r="I136" s="18" t="n">
        <x:v>5</x:v>
      </x:c>
      <x:c r="J136" s="18" t="n">
        <x:v>5</x:v>
      </x:c>
      <x:c r="K136" s="18" t="n">
        <x:v>99</x:v>
      </x:c>
      <x:c r="L136" s="14" t="n">
        <x:f>IFERROR(E136/F136,0)</x:f>
        <x:v>0.8333333333333334</x:v>
      </x:c>
      <x:c r="M136" s="16" t="n">
        <x:f>IFERROR(H136/D136,0)</x:f>
        <x:v>516</x:v>
      </x:c>
      <x:c r="N136" s="14" t="n">
        <x:f>IFERROR(J136/I136,0)</x:f>
        <x:v>1</x:v>
      </x:c>
      <x:c r="O136" s="14" t="n">
        <x:f>IFERROR(K136/D136,0)</x:f>
        <x:v>0.9166666666666666</x:v>
      </x:c>
      <x:c r="P136" t="n">
        <x:f>IF(L136&lt;'KPI TARGETS'!$B$6,1,0)+IF(G136&lt;'KPI TARGETS'!$B$7,1,0)+IF(M136&gt;'KPI TARGETS'!$B$8,1,0)+IF(N136&lt;'KPI TARGETS'!$B$9,1,0)+IF(O136&lt;'KPI TARGETS'!$B$10,1,0)</x:f>
        <x:v>2</x:v>
      </x:c>
      <x:c r="Q136" t="str">
        <x:f>IF(P136&gt;='KPI TARGETS'!$B$11,"HIGH",IF(P136=1,"WATCH","ON TRACK"))</x:f>
        <x:v>HIGH</x:v>
      </x:c>
      <x:c r="R136" s="18" t="str"/>
    </x:row>
    <x:row r="137">
      <x:c r="A137" t="str">
        <x:v>W2</x:v>
      </x:c>
      <x:c r="B137" t="str">
        <x:v>TL 01</x:v>
      </x:c>
      <x:c r="C137" t="str">
        <x:v>T01-A08</x:v>
      </x:c>
      <x:c r="D137" s="18" t="n">
        <x:v>144</x:v>
      </x:c>
      <x:c r="E137" s="18" t="n">
        <x:v>14</x:v>
      </x:c>
      <x:c r="F137" s="18" t="n">
        <x:v>18</x:v>
      </x:c>
      <x:c r="G137" s="19" t="n">
        <x:v>0.91</x:v>
      </x:c>
      <x:c r="H137" s="18" t="n">
        <x:v>60480</x:v>
      </x:c>
      <x:c r="I137" s="18" t="n">
        <x:v>5</x:v>
      </x:c>
      <x:c r="J137" s="18" t="n">
        <x:v>5</x:v>
      </x:c>
      <x:c r="K137" s="18" t="n">
        <x:v>123</x:v>
      </x:c>
      <x:c r="L137" s="14" t="n">
        <x:f>IFERROR(E137/F137,0)</x:f>
        <x:v>0.7777777777777778</x:v>
      </x:c>
      <x:c r="M137" s="16" t="n">
        <x:f>IFERROR(H137/D137,0)</x:f>
        <x:v>420</x:v>
      </x:c>
      <x:c r="N137" s="14" t="n">
        <x:f>IFERROR(J137/I137,0)</x:f>
        <x:v>1</x:v>
      </x:c>
      <x:c r="O137" s="14" t="n">
        <x:f>IFERROR(K137/D137,0)</x:f>
        <x:v>0.8541666666666666</x:v>
      </x:c>
      <x:c r="P137" t="n">
        <x:f>IF(L137&lt;'KPI TARGETS'!$B$6,1,0)+IF(G137&lt;'KPI TARGETS'!$B$7,1,0)+IF(M137&gt;'KPI TARGETS'!$B$8,1,0)+IF(N137&lt;'KPI TARGETS'!$B$9,1,0)+IF(O137&lt;'KPI TARGETS'!$B$10,1,0)</x:f>
        <x:v>3</x:v>
      </x:c>
      <x:c r="Q137" t="str">
        <x:f>IF(P137&gt;='KPI TARGETS'!$B$11,"HIGH",IF(P137=1,"WATCH","ON TRACK"))</x:f>
        <x:v>HIGH</x:v>
      </x:c>
      <x:c r="R137" s="18" t="str"/>
    </x:row>
    <x:row r="138">
      <x:c r="A138" t="str">
        <x:v>W2</x:v>
      </x:c>
      <x:c r="B138" t="str">
        <x:v>TL 01</x:v>
      </x:c>
      <x:c r="C138" t="str">
        <x:v>T01-A09</x:v>
      </x:c>
      <x:c r="D138" s="18" t="n">
        <x:v>114</x:v>
      </x:c>
      <x:c r="E138" s="18" t="n">
        <x:v>23</x:v>
      </x:c>
      <x:c r="F138" s="18" t="n">
        <x:v>26</x:v>
      </x:c>
      <x:c r="G138" s="19" t="n">
        <x:v>0.918</x:v>
      </x:c>
      <x:c r="H138" s="18" t="n">
        <x:v>49590</x:v>
      </x:c>
      <x:c r="I138" s="18" t="n">
        <x:v>5</x:v>
      </x:c>
      <x:c r="J138" s="18" t="n">
        <x:v>4</x:v>
      </x:c>
      <x:c r="K138" s="18" t="n">
        <x:v>96</x:v>
      </x:c>
      <x:c r="L138" s="14" t="n">
        <x:f>IFERROR(E138/F138,0)</x:f>
        <x:v>0.8846153846153846</x:v>
      </x:c>
      <x:c r="M138" s="16" t="n">
        <x:f>IFERROR(H138/D138,0)</x:f>
        <x:v>435</x:v>
      </x:c>
      <x:c r="N138" s="14" t="n">
        <x:f>IFERROR(J138/I138,0)</x:f>
        <x:v>0.8</x:v>
      </x:c>
      <x:c r="O138" s="14" t="n">
        <x:f>IFERROR(K138/D138,0)</x:f>
        <x:v>0.8421052631578947</x:v>
      </x:c>
      <x:c r="P138" t="n">
        <x:f>IF(L138&lt;'KPI TARGETS'!$B$6,1,0)+IF(G138&lt;'KPI TARGETS'!$B$7,1,0)+IF(M138&gt;'KPI TARGETS'!$B$8,1,0)+IF(N138&lt;'KPI TARGETS'!$B$9,1,0)+IF(O138&lt;'KPI TARGETS'!$B$10,1,0)</x:f>
        <x:v>4</x:v>
      </x:c>
      <x:c r="Q138" t="str">
        <x:f>IF(P138&gt;='KPI TARGETS'!$B$11,"HIGH",IF(P138=1,"WATCH","ON TRACK"))</x:f>
        <x:v>HIGH</x:v>
      </x:c>
      <x:c r="R138" s="18" t="str"/>
    </x:row>
    <x:row r="139">
      <x:c r="A139" t="str">
        <x:v>W2</x:v>
      </x:c>
      <x:c r="B139" t="str">
        <x:v>TL 01</x:v>
      </x:c>
      <x:c r="C139" t="str">
        <x:v>T01-A10</x:v>
      </x:c>
      <x:c r="D139" s="18" t="n">
        <x:v>129</x:v>
      </x:c>
      <x:c r="E139" s="18" t="n">
        <x:v>16</x:v>
      </x:c>
      <x:c r="F139" s="18" t="n">
        <x:v>18</x:v>
      </x:c>
      <x:c r="G139" s="19" t="n">
        <x:v>0.915</x:v>
      </x:c>
      <x:c r="H139" s="18" t="n">
        <x:v>58050</x:v>
      </x:c>
      <x:c r="I139" s="18" t="n">
        <x:v>5</x:v>
      </x:c>
      <x:c r="J139" s="18" t="n">
        <x:v>5</x:v>
      </x:c>
      <x:c r="K139" s="18" t="n">
        <x:v>108</x:v>
      </x:c>
      <x:c r="L139" s="14" t="n">
        <x:f>IFERROR(E139/F139,0)</x:f>
        <x:v>0.8888888888888888</x:v>
      </x:c>
      <x:c r="M139" s="16" t="n">
        <x:f>IFERROR(H139/D139,0)</x:f>
        <x:v>450</x:v>
      </x:c>
      <x:c r="N139" s="14" t="n">
        <x:f>IFERROR(J139/I139,0)</x:f>
        <x:v>1</x:v>
      </x:c>
      <x:c r="O139" s="14" t="n">
        <x:f>IFERROR(K139/D139,0)</x:f>
        <x:v>0.8372093023255814</x:v>
      </x:c>
      <x:c r="P139" t="n">
        <x:f>IF(L139&lt;'KPI TARGETS'!$B$6,1,0)+IF(G139&lt;'KPI TARGETS'!$B$7,1,0)+IF(M139&gt;'KPI TARGETS'!$B$8,1,0)+IF(N139&lt;'KPI TARGETS'!$B$9,1,0)+IF(O139&lt;'KPI TARGETS'!$B$10,1,0)</x:f>
        <x:v>3</x:v>
      </x:c>
      <x:c r="Q139" t="str">
        <x:f>IF(P139&gt;='KPI TARGETS'!$B$11,"HIGH",IF(P139=1,"WATCH","ON TRACK"))</x:f>
        <x:v>HIGH</x:v>
      </x:c>
      <x:c r="R139" s="18" t="str"/>
    </x:row>
    <x:row r="140">
      <x:c r="A140" t="str">
        <x:v>W2</x:v>
      </x:c>
      <x:c r="B140" t="str">
        <x:v>TL 01</x:v>
      </x:c>
      <x:c r="C140" t="str">
        <x:v>T01-A11</x:v>
      </x:c>
      <x:c r="D140" s="18" t="n">
        <x:v>143</x:v>
      </x:c>
      <x:c r="E140" s="18" t="n">
        <x:v>26</x:v>
      </x:c>
      <x:c r="F140" s="18" t="n">
        <x:v>32</x:v>
      </x:c>
      <x:c r="G140" s="19" t="n">
        <x:v>0.982</x:v>
      </x:c>
      <x:c r="H140" s="18" t="n">
        <x:v>62920</x:v>
      </x:c>
      <x:c r="I140" s="18" t="n">
        <x:v>5</x:v>
      </x:c>
      <x:c r="J140" s="18" t="n">
        <x:v>5</x:v>
      </x:c>
      <x:c r="K140" s="18" t="n">
        <x:v>117</x:v>
      </x:c>
      <x:c r="L140" s="14" t="n">
        <x:f>IFERROR(E140/F140,0)</x:f>
        <x:v>0.8125</x:v>
      </x:c>
      <x:c r="M140" s="16" t="n">
        <x:f>IFERROR(H140/D140,0)</x:f>
        <x:v>440</x:v>
      </x:c>
      <x:c r="N140" s="14" t="n">
        <x:f>IFERROR(J140/I140,0)</x:f>
        <x:v>1</x:v>
      </x:c>
      <x:c r="O140" s="14" t="n">
        <x:f>IFERROR(K140/D140,0)</x:f>
        <x:v>0.8181818181818182</x:v>
      </x:c>
      <x:c r="P140" t="n">
        <x:f>IF(L140&lt;'KPI TARGETS'!$B$6,1,0)+IF(G140&lt;'KPI TARGETS'!$B$7,1,0)+IF(M140&gt;'KPI TARGETS'!$B$8,1,0)+IF(N140&lt;'KPI TARGETS'!$B$9,1,0)+IF(O140&lt;'KPI TARGETS'!$B$10,1,0)</x:f>
        <x:v>2</x:v>
      </x:c>
      <x:c r="Q140" t="str">
        <x:f>IF(P140&gt;='KPI TARGETS'!$B$11,"HIGH",IF(P140=1,"WATCH","ON TRACK"))</x:f>
        <x:v>HIGH</x:v>
      </x:c>
      <x:c r="R140" s="18" t="str"/>
    </x:row>
    <x:row r="141">
      <x:c r="A141" t="str">
        <x:v>W2</x:v>
      </x:c>
      <x:c r="B141" t="str">
        <x:v>TL 01</x:v>
      </x:c>
      <x:c r="C141" t="str">
        <x:v>T01-A12</x:v>
      </x:c>
      <x:c r="D141" s="18" t="n">
        <x:v>148</x:v>
      </x:c>
      <x:c r="E141" s="18" t="n">
        <x:v>29</x:v>
      </x:c>
      <x:c r="F141" s="18" t="n">
        <x:v>32</x:v>
      </x:c>
      <x:c r="G141" s="19" t="n">
        <x:v>0.869</x:v>
      </x:c>
      <x:c r="H141" s="18" t="n">
        <x:v>71336</x:v>
      </x:c>
      <x:c r="I141" s="18" t="n">
        <x:v>5</x:v>
      </x:c>
      <x:c r="J141" s="18" t="n">
        <x:v>5</x:v>
      </x:c>
      <x:c r="K141" s="18" t="n">
        <x:v>138</x:v>
      </x:c>
      <x:c r="L141" s="14" t="n">
        <x:f>IFERROR(E141/F141,0)</x:f>
        <x:v>0.90625</x:v>
      </x:c>
      <x:c r="M141" s="16" t="n">
        <x:f>IFERROR(H141/D141,0)</x:f>
        <x:v>482</x:v>
      </x:c>
      <x:c r="N141" s="14" t="n">
        <x:f>IFERROR(J141/I141,0)</x:f>
        <x:v>1</x:v>
      </x:c>
      <x:c r="O141" s="14" t="n">
        <x:f>IFERROR(K141/D141,0)</x:f>
        <x:v>0.9324324324324325</x:v>
      </x:c>
      <x:c r="P141" t="n">
        <x:f>IF(L141&lt;'KPI TARGETS'!$B$6,1,0)+IF(G141&lt;'KPI TARGETS'!$B$7,1,0)+IF(M141&gt;'KPI TARGETS'!$B$8,1,0)+IF(N141&lt;'KPI TARGETS'!$B$9,1,0)+IF(O141&lt;'KPI TARGETS'!$B$10,1,0)</x:f>
        <x:v>1</x:v>
      </x:c>
      <x:c r="Q141" t="str">
        <x:f>IF(P141&gt;='KPI TARGETS'!$B$11,"HIGH",IF(P141=1,"WATCH","ON TRACK"))</x:f>
        <x:v>WATCH</x:v>
      </x:c>
      <x:c r="R141" s="18" t="str"/>
    </x:row>
    <x:row r="142">
      <x:c r="A142" t="str">
        <x:v>W2</x:v>
      </x:c>
      <x:c r="B142" t="str">
        <x:v>TL 01</x:v>
      </x:c>
      <x:c r="C142" t="str">
        <x:v>T01-A13</x:v>
      </x:c>
      <x:c r="D142" s="18" t="n">
        <x:v>154</x:v>
      </x:c>
      <x:c r="E142" s="18" t="n">
        <x:v>35</x:v>
      </x:c>
      <x:c r="F142" s="18" t="n">
        <x:v>35</x:v>
      </x:c>
      <x:c r="G142" s="19" t="n">
        <x:v>0.974</x:v>
      </x:c>
      <x:c r="H142" s="18" t="n">
        <x:v>76692</x:v>
      </x:c>
      <x:c r="I142" s="18" t="n">
        <x:v>5</x:v>
      </x:c>
      <x:c r="J142" s="18" t="n">
        <x:v>4</x:v>
      </x:c>
      <x:c r="K142" s="18" t="n">
        <x:v>126</x:v>
      </x:c>
      <x:c r="L142" s="14" t="n">
        <x:f>IFERROR(E142/F142,0)</x:f>
        <x:v>1</x:v>
      </x:c>
      <x:c r="M142" s="16" t="n">
        <x:f>IFERROR(H142/D142,0)</x:f>
        <x:v>498</x:v>
      </x:c>
      <x:c r="N142" s="14" t="n">
        <x:f>IFERROR(J142/I142,0)</x:f>
        <x:v>0.8</x:v>
      </x:c>
      <x:c r="O142" s="14" t="n">
        <x:f>IFERROR(K142/D142,0)</x:f>
        <x:v>0.8181818181818182</x:v>
      </x:c>
      <x:c r="P142" t="n">
        <x:f>IF(L142&lt;'KPI TARGETS'!$B$6,1,0)+IF(G142&lt;'KPI TARGETS'!$B$7,1,0)+IF(M142&gt;'KPI TARGETS'!$B$8,1,0)+IF(N142&lt;'KPI TARGETS'!$B$9,1,0)+IF(O142&lt;'KPI TARGETS'!$B$10,1,0)</x:f>
        <x:v>2</x:v>
      </x:c>
      <x:c r="Q142" t="str">
        <x:f>IF(P142&gt;='KPI TARGETS'!$B$11,"HIGH",IF(P142=1,"WATCH","ON TRACK"))</x:f>
        <x:v>HIGH</x:v>
      </x:c>
      <x:c r="R142" s="18" t="str"/>
    </x:row>
    <x:row r="143">
      <x:c r="A143" t="str">
        <x:v>W2</x:v>
      </x:c>
      <x:c r="B143" t="str">
        <x:v>TL 01</x:v>
      </x:c>
      <x:c r="C143" t="str">
        <x:v>T01-A14</x:v>
      </x:c>
      <x:c r="D143" s="18" t="n">
        <x:v>111</x:v>
      </x:c>
      <x:c r="E143" s="18" t="n">
        <x:v>20</x:v>
      </x:c>
      <x:c r="F143" s="18" t="n">
        <x:v>22</x:v>
      </x:c>
      <x:c r="G143" s="19" t="n">
        <x:v>0.903</x:v>
      </x:c>
      <x:c r="H143" s="18" t="n">
        <x:v>67155</x:v>
      </x:c>
      <x:c r="I143" s="18" t="n">
        <x:v>5</x:v>
      </x:c>
      <x:c r="J143" s="18" t="n">
        <x:v>5</x:v>
      </x:c>
      <x:c r="K143" s="18" t="n">
        <x:v>108</x:v>
      </x:c>
      <x:c r="L143" s="14" t="n">
        <x:f>IFERROR(E143/F143,0)</x:f>
        <x:v>0.9090909090909091</x:v>
      </x:c>
      <x:c r="M143" s="16" t="n">
        <x:f>IFERROR(H143/D143,0)</x:f>
        <x:v>605</x:v>
      </x:c>
      <x:c r="N143" s="14" t="n">
        <x:f>IFERROR(J143/I143,0)</x:f>
        <x:v>1</x:v>
      </x:c>
      <x:c r="O143" s="14" t="n">
        <x:f>IFERROR(K143/D143,0)</x:f>
        <x:v>0.972972972972973</x:v>
      </x:c>
      <x:c r="P143" t="n">
        <x:f>IF(L143&lt;'KPI TARGETS'!$B$6,1,0)+IF(G143&lt;'KPI TARGETS'!$B$7,1,0)+IF(M143&gt;'KPI TARGETS'!$B$8,1,0)+IF(N143&lt;'KPI TARGETS'!$B$9,1,0)+IF(O143&lt;'KPI TARGETS'!$B$10,1,0)</x:f>
        <x:v>2</x:v>
      </x:c>
      <x:c r="Q143" t="str">
        <x:f>IF(P143&gt;='KPI TARGETS'!$B$11,"HIGH",IF(P143=1,"WATCH","ON TRACK"))</x:f>
        <x:v>HIGH</x:v>
      </x:c>
      <x:c r="R143" s="18" t="str"/>
    </x:row>
    <x:row r="144">
      <x:c r="A144" t="str">
        <x:v>W2</x:v>
      </x:c>
      <x:c r="B144" t="str">
        <x:v>TL 01</x:v>
      </x:c>
      <x:c r="C144" t="str">
        <x:v>T01-A15</x:v>
      </x:c>
      <x:c r="D144" s="18" t="n">
        <x:v>100</x:v>
      </x:c>
      <x:c r="E144" s="18" t="n">
        <x:v>22</x:v>
      </x:c>
      <x:c r="F144" s="18" t="n">
        <x:v>23</x:v>
      </x:c>
      <x:c r="G144" s="19" t="n">
        <x:v>0.956</x:v>
      </x:c>
      <x:c r="H144" s="18" t="n">
        <x:v>47800</x:v>
      </x:c>
      <x:c r="I144" s="18" t="n">
        <x:v>5</x:v>
      </x:c>
      <x:c r="J144" s="18" t="n">
        <x:v>4</x:v>
      </x:c>
      <x:c r="K144" s="18" t="n">
        <x:v>87</x:v>
      </x:c>
      <x:c r="L144" s="14" t="n">
        <x:f>IFERROR(E144/F144,0)</x:f>
        <x:v>0.9565217391304348</x:v>
      </x:c>
      <x:c r="M144" s="16" t="n">
        <x:f>IFERROR(H144/D144,0)</x:f>
        <x:v>478</x:v>
      </x:c>
      <x:c r="N144" s="14" t="n">
        <x:f>IFERROR(J144/I144,0)</x:f>
        <x:v>0.8</x:v>
      </x:c>
      <x:c r="O144" s="14" t="n">
        <x:f>IFERROR(K144/D144,0)</x:f>
        <x:v>0.87</x:v>
      </x:c>
      <x:c r="P144" t="n">
        <x:f>IF(L144&lt;'KPI TARGETS'!$B$6,1,0)+IF(G144&lt;'KPI TARGETS'!$B$7,1,0)+IF(M144&gt;'KPI TARGETS'!$B$8,1,0)+IF(N144&lt;'KPI TARGETS'!$B$9,1,0)+IF(O144&lt;'KPI TARGETS'!$B$10,1,0)</x:f>
        <x:v>2</x:v>
      </x:c>
      <x:c r="Q144" t="str">
        <x:f>IF(P144&gt;='KPI TARGETS'!$B$11,"HIGH",IF(P144=1,"WATCH","ON TRACK"))</x:f>
        <x:v>HIGH</x:v>
      </x:c>
      <x:c r="R144" s="18" t="str"/>
    </x:row>
    <x:row r="145">
      <x:c r="A145" t="str">
        <x:v>W2</x:v>
      </x:c>
      <x:c r="B145" t="str">
        <x:v>TL 02</x:v>
      </x:c>
      <x:c r="C145" t="str">
        <x:v>T02-A01</x:v>
      </x:c>
      <x:c r="D145" s="18" t="n">
        <x:v>133</x:v>
      </x:c>
      <x:c r="E145" s="18" t="n">
        <x:v>17</x:v>
      </x:c>
      <x:c r="F145" s="18" t="n">
        <x:v>19</x:v>
      </x:c>
      <x:c r="G145" s="19" t="n">
        <x:v>0.99</x:v>
      </x:c>
      <x:c r="H145" s="18" t="n">
        <x:v>73150</x:v>
      </x:c>
      <x:c r="I145" s="18" t="n">
        <x:v>5</x:v>
      </x:c>
      <x:c r="J145" s="18" t="n">
        <x:v>5</x:v>
      </x:c>
      <x:c r="K145" s="18" t="n">
        <x:v>107</x:v>
      </x:c>
      <x:c r="L145" s="14" t="n">
        <x:f>IFERROR(E145/F145,0)</x:f>
        <x:v>0.8947368421052632</x:v>
      </x:c>
      <x:c r="M145" s="16" t="n">
        <x:f>IFERROR(H145/D145,0)</x:f>
        <x:v>550</x:v>
      </x:c>
      <x:c r="N145" s="14" t="n">
        <x:f>IFERROR(J145/I145,0)</x:f>
        <x:v>1</x:v>
      </x:c>
      <x:c r="O145" s="14" t="n">
        <x:f>IFERROR(K145/D145,0)</x:f>
        <x:v>0.8045112781954887</x:v>
      </x:c>
      <x:c r="P145" t="n">
        <x:f>IF(L145&lt;'KPI TARGETS'!$B$6,1,0)+IF(G145&lt;'KPI TARGETS'!$B$7,1,0)+IF(M145&gt;'KPI TARGETS'!$B$8,1,0)+IF(N145&lt;'KPI TARGETS'!$B$9,1,0)+IF(O145&lt;'KPI TARGETS'!$B$10,1,0)</x:f>
        <x:v>3</x:v>
      </x:c>
      <x:c r="Q145" t="str">
        <x:f>IF(P145&gt;='KPI TARGETS'!$B$11,"HIGH",IF(P145=1,"WATCH","ON TRACK"))</x:f>
        <x:v>HIGH</x:v>
      </x:c>
      <x:c r="R145" s="18" t="str"/>
    </x:row>
    <x:row r="146">
      <x:c r="A146" t="str">
        <x:v>W2</x:v>
      </x:c>
      <x:c r="B146" t="str">
        <x:v>TL 02</x:v>
      </x:c>
      <x:c r="C146" t="str">
        <x:v>T02-A02</x:v>
      </x:c>
      <x:c r="D146" s="18" t="n">
        <x:v>113</x:v>
      </x:c>
      <x:c r="E146" s="18" t="n">
        <x:v>19</x:v>
      </x:c>
      <x:c r="F146" s="18" t="n">
        <x:v>21</x:v>
      </x:c>
      <x:c r="G146" s="19" t="n">
        <x:v>0.901</x:v>
      </x:c>
      <x:c r="H146" s="18" t="n">
        <x:v>55144</x:v>
      </x:c>
      <x:c r="I146" s="18" t="n">
        <x:v>5</x:v>
      </x:c>
      <x:c r="J146" s="18" t="n">
        <x:v>5</x:v>
      </x:c>
      <x:c r="K146" s="18" t="n">
        <x:v>100</x:v>
      </x:c>
      <x:c r="L146" s="14" t="n">
        <x:f>IFERROR(E146/F146,0)</x:f>
        <x:v>0.9047619047619048</x:v>
      </x:c>
      <x:c r="M146" s="16" t="n">
        <x:f>IFERROR(H146/D146,0)</x:f>
        <x:v>488</x:v>
      </x:c>
      <x:c r="N146" s="14" t="n">
        <x:f>IFERROR(J146/I146,0)</x:f>
        <x:v>1</x:v>
      </x:c>
      <x:c r="O146" s="14" t="n">
        <x:f>IFERROR(K146/D146,0)</x:f>
        <x:v>0.8849557522123894</x:v>
      </x:c>
      <x:c r="P146" t="n">
        <x:f>IF(L146&lt;'KPI TARGETS'!$B$6,1,0)+IF(G146&lt;'KPI TARGETS'!$B$7,1,0)+IF(M146&gt;'KPI TARGETS'!$B$8,1,0)+IF(N146&lt;'KPI TARGETS'!$B$9,1,0)+IF(O146&lt;'KPI TARGETS'!$B$10,1,0)</x:f>
        <x:v>1</x:v>
      </x:c>
      <x:c r="Q146" t="str">
        <x:f>IF(P146&gt;='KPI TARGETS'!$B$11,"HIGH",IF(P146=1,"WATCH","ON TRACK"))</x:f>
        <x:v>WATCH</x:v>
      </x:c>
      <x:c r="R146" s="18" t="str"/>
    </x:row>
    <x:row r="147">
      <x:c r="A147" t="str">
        <x:v>W2</x:v>
      </x:c>
      <x:c r="B147" t="str">
        <x:v>TL 02</x:v>
      </x:c>
      <x:c r="C147" t="str">
        <x:v>T02-A03</x:v>
      </x:c>
      <x:c r="D147" s="18" t="n">
        <x:v>131</x:v>
      </x:c>
      <x:c r="E147" s="18" t="n">
        <x:v>22</x:v>
      </x:c>
      <x:c r="F147" s="18" t="n">
        <x:v>23</x:v>
      </x:c>
      <x:c r="G147" s="19" t="n">
        <x:v>0.964</x:v>
      </x:c>
      <x:c r="H147" s="18" t="n">
        <x:v>78862</x:v>
      </x:c>
      <x:c r="I147" s="18" t="n">
        <x:v>5</x:v>
      </x:c>
      <x:c r="J147" s="18" t="n">
        <x:v>5</x:v>
      </x:c>
      <x:c r="K147" s="18" t="n">
        <x:v>117</x:v>
      </x:c>
      <x:c r="L147" s="14" t="n">
        <x:f>IFERROR(E147/F147,0)</x:f>
        <x:v>0.9565217391304348</x:v>
      </x:c>
      <x:c r="M147" s="16" t="n">
        <x:f>IFERROR(H147/D147,0)</x:f>
        <x:v>602</x:v>
      </x:c>
      <x:c r="N147" s="14" t="n">
        <x:f>IFERROR(J147/I147,0)</x:f>
        <x:v>1</x:v>
      </x:c>
      <x:c r="O147" s="14" t="n">
        <x:f>IFERROR(K147/D147,0)</x:f>
        <x:v>0.8931297709923665</x:v>
      </x:c>
      <x:c r="P147" t="n">
        <x:f>IF(L147&lt;'KPI TARGETS'!$B$6,1,0)+IF(G147&lt;'KPI TARGETS'!$B$7,1,0)+IF(M147&gt;'KPI TARGETS'!$B$8,1,0)+IF(N147&lt;'KPI TARGETS'!$B$9,1,0)+IF(O147&lt;'KPI TARGETS'!$B$10,1,0)</x:f>
        <x:v>1</x:v>
      </x:c>
      <x:c r="Q147" t="str">
        <x:f>IF(P147&gt;='KPI TARGETS'!$B$11,"HIGH",IF(P147=1,"WATCH","ON TRACK"))</x:f>
        <x:v>WATCH</x:v>
      </x:c>
      <x:c r="R147" s="18" t="str"/>
    </x:row>
    <x:row r="148">
      <x:c r="A148" t="str">
        <x:v>W2</x:v>
      </x:c>
      <x:c r="B148" t="str">
        <x:v>TL 02</x:v>
      </x:c>
      <x:c r="C148" t="str">
        <x:v>T02-A04</x:v>
      </x:c>
      <x:c r="D148" s="18" t="n">
        <x:v>150</x:v>
      </x:c>
      <x:c r="E148" s="18" t="n">
        <x:v>24</x:v>
      </x:c>
      <x:c r="F148" s="18" t="n">
        <x:v>27</x:v>
      </x:c>
      <x:c r="G148" s="19" t="n">
        <x:v>0.855</x:v>
      </x:c>
      <x:c r="H148" s="18" t="n">
        <x:v>88650</x:v>
      </x:c>
      <x:c r="I148" s="18" t="n">
        <x:v>5</x:v>
      </x:c>
      <x:c r="J148" s="18" t="n">
        <x:v>5</x:v>
      </x:c>
      <x:c r="K148" s="18" t="n">
        <x:v>122</x:v>
      </x:c>
      <x:c r="L148" s="14" t="n">
        <x:f>IFERROR(E148/F148,0)</x:f>
        <x:v>0.8888888888888888</x:v>
      </x:c>
      <x:c r="M148" s="16" t="n">
        <x:f>IFERROR(H148/D148,0)</x:f>
        <x:v>591</x:v>
      </x:c>
      <x:c r="N148" s="14" t="n">
        <x:f>IFERROR(J148/I148,0)</x:f>
        <x:v>1</x:v>
      </x:c>
      <x:c r="O148" s="14" t="n">
        <x:f>IFERROR(K148/D148,0)</x:f>
        <x:v>0.8133333333333334</x:v>
      </x:c>
      <x:c r="P148" t="n">
        <x:f>IF(L148&lt;'KPI TARGETS'!$B$6,1,0)+IF(G148&lt;'KPI TARGETS'!$B$7,1,0)+IF(M148&gt;'KPI TARGETS'!$B$8,1,0)+IF(N148&lt;'KPI TARGETS'!$B$9,1,0)+IF(O148&lt;'KPI TARGETS'!$B$10,1,0)</x:f>
        <x:v>4</x:v>
      </x:c>
      <x:c r="Q148" t="str">
        <x:f>IF(P148&gt;='KPI TARGETS'!$B$11,"HIGH",IF(P148=1,"WATCH","ON TRACK"))</x:f>
        <x:v>HIGH</x:v>
      </x:c>
      <x:c r="R148" s="18" t="str"/>
    </x:row>
    <x:row r="149">
      <x:c r="A149" t="str">
        <x:v>W2</x:v>
      </x:c>
      <x:c r="B149" t="str">
        <x:v>TL 02</x:v>
      </x:c>
      <x:c r="C149" t="str">
        <x:v>T02-A05</x:v>
      </x:c>
      <x:c r="D149" s="18" t="n">
        <x:v>129</x:v>
      </x:c>
      <x:c r="E149" s="18" t="n">
        <x:v>26</x:v>
      </x:c>
      <x:c r="F149" s="18" t="n">
        <x:v>28</x:v>
      </x:c>
      <x:c r="G149" s="19" t="n">
        <x:v>0.927</x:v>
      </x:c>
      <x:c r="H149" s="18" t="n">
        <x:v>51084</x:v>
      </x:c>
      <x:c r="I149" s="18" t="n">
        <x:v>5</x:v>
      </x:c>
      <x:c r="J149" s="18" t="n">
        <x:v>5</x:v>
      </x:c>
      <x:c r="K149" s="18" t="n">
        <x:v>125</x:v>
      </x:c>
      <x:c r="L149" s="14" t="n">
        <x:f>IFERROR(E149/F149,0)</x:f>
        <x:v>0.9285714285714286</x:v>
      </x:c>
      <x:c r="M149" s="16" t="n">
        <x:f>IFERROR(H149/D149,0)</x:f>
        <x:v>396</x:v>
      </x:c>
      <x:c r="N149" s="14" t="n">
        <x:f>IFERROR(J149/I149,0)</x:f>
        <x:v>1</x:v>
      </x:c>
      <x:c r="O149" s="14" t="n">
        <x:f>IFERROR(K149/D149,0)</x:f>
        <x:v>0.9689922480620154</x:v>
      </x:c>
      <x:c r="P149" t="n">
        <x:f>IF(L149&lt;'KPI TARGETS'!$B$6,1,0)+IF(G149&lt;'KPI TARGETS'!$B$7,1,0)+IF(M149&gt;'KPI TARGETS'!$B$8,1,0)+IF(N149&lt;'KPI TARGETS'!$B$9,1,0)+IF(O149&lt;'KPI TARGETS'!$B$10,1,0)</x:f>
        <x:v>1</x:v>
      </x:c>
      <x:c r="Q149" t="str">
        <x:f>IF(P149&gt;='KPI TARGETS'!$B$11,"HIGH",IF(P149=1,"WATCH","ON TRACK"))</x:f>
        <x:v>WATCH</x:v>
      </x:c>
      <x:c r="R149" s="18" t="str"/>
    </x:row>
    <x:row r="150">
      <x:c r="A150" t="str">
        <x:v>W2</x:v>
      </x:c>
      <x:c r="B150" t="str">
        <x:v>TL 02</x:v>
      </x:c>
      <x:c r="C150" t="str">
        <x:v>T02-A06</x:v>
      </x:c>
      <x:c r="D150" s="18" t="n">
        <x:v>118</x:v>
      </x:c>
      <x:c r="E150" s="18" t="n">
        <x:v>24</x:v>
      </x:c>
      <x:c r="F150" s="18" t="n">
        <x:v>29</x:v>
      </x:c>
      <x:c r="G150" s="19" t="n">
        <x:v>0.906</x:v>
      </x:c>
      <x:c r="H150" s="18" t="n">
        <x:v>69266</x:v>
      </x:c>
      <x:c r="I150" s="18" t="n">
        <x:v>5</x:v>
      </x:c>
      <x:c r="J150" s="18" t="n">
        <x:v>5</x:v>
      </x:c>
      <x:c r="K150" s="18" t="n">
        <x:v>110</x:v>
      </x:c>
      <x:c r="L150" s="14" t="n">
        <x:f>IFERROR(E150/F150,0)</x:f>
        <x:v>0.8275862068965517</x:v>
      </x:c>
      <x:c r="M150" s="16" t="n">
        <x:f>IFERROR(H150/D150,0)</x:f>
        <x:v>587</x:v>
      </x:c>
      <x:c r="N150" s="14" t="n">
        <x:f>IFERROR(J150/I150,0)</x:f>
        <x:v>1</x:v>
      </x:c>
      <x:c r="O150" s="14" t="n">
        <x:f>IFERROR(K150/D150,0)</x:f>
        <x:v>0.9322033898305084</x:v>
      </x:c>
      <x:c r="P150" t="n">
        <x:f>IF(L150&lt;'KPI TARGETS'!$B$6,1,0)+IF(G150&lt;'KPI TARGETS'!$B$7,1,0)+IF(M150&gt;'KPI TARGETS'!$B$8,1,0)+IF(N150&lt;'KPI TARGETS'!$B$9,1,0)+IF(O150&lt;'KPI TARGETS'!$B$10,1,0)</x:f>
        <x:v>3</x:v>
      </x:c>
      <x:c r="Q150" t="str">
        <x:f>IF(P150&gt;='KPI TARGETS'!$B$11,"HIGH",IF(P150=1,"WATCH","ON TRACK"))</x:f>
        <x:v>HIGH</x:v>
      </x:c>
      <x:c r="R150" s="18" t="str"/>
    </x:row>
    <x:row r="151">
      <x:c r="A151" t="str">
        <x:v>W2</x:v>
      </x:c>
      <x:c r="B151" t="str">
        <x:v>TL 02</x:v>
      </x:c>
      <x:c r="C151" t="str">
        <x:v>T02-A07</x:v>
      </x:c>
      <x:c r="D151" s="18" t="n">
        <x:v>146</x:v>
      </x:c>
      <x:c r="E151" s="18" t="n">
        <x:v>23</x:v>
      </x:c>
      <x:c r="F151" s="18" t="n">
        <x:v>25</x:v>
      </x:c>
      <x:c r="G151" s="19" t="n">
        <x:v>0.973</x:v>
      </x:c>
      <x:c r="H151" s="18" t="n">
        <x:v>71394</x:v>
      </x:c>
      <x:c r="I151" s="18" t="n">
        <x:v>5</x:v>
      </x:c>
      <x:c r="J151" s="18" t="n">
        <x:v>5</x:v>
      </x:c>
      <x:c r="K151" s="18" t="n">
        <x:v>133</x:v>
      </x:c>
      <x:c r="L151" s="14" t="n">
        <x:f>IFERROR(E151/F151,0)</x:f>
        <x:v>0.92</x:v>
      </x:c>
      <x:c r="M151" s="16" t="n">
        <x:f>IFERROR(H151/D151,0)</x:f>
        <x:v>489</x:v>
      </x:c>
      <x:c r="N151" s="14" t="n">
        <x:f>IFERROR(J151/I151,0)</x:f>
        <x:v>1</x:v>
      </x:c>
      <x:c r="O151" s="14" t="n">
        <x:f>IFERROR(K151/D151,0)</x:f>
        <x:v>0.910958904109589</x:v>
      </x:c>
      <x:c r="P151" t="n">
        <x:f>IF(L151&lt;'KPI TARGETS'!$B$6,1,0)+IF(G151&lt;'KPI TARGETS'!$B$7,1,0)+IF(M151&gt;'KPI TARGETS'!$B$8,1,0)+IF(N151&lt;'KPI TARGETS'!$B$9,1,0)+IF(O151&lt;'KPI TARGETS'!$B$10,1,0)</x:f>
        <x:v>0</x:v>
      </x:c>
      <x:c r="Q151" t="str">
        <x:f>IF(P151&gt;='KPI TARGETS'!$B$11,"HIGH",IF(P151=1,"WATCH","ON TRACK"))</x:f>
        <x:v>ON TRACK</x:v>
      </x:c>
      <x:c r="R151" s="18" t="str"/>
    </x:row>
    <x:row r="152">
      <x:c r="A152" t="str">
        <x:v>W2</x:v>
      </x:c>
      <x:c r="B152" t="str">
        <x:v>TL 02</x:v>
      </x:c>
      <x:c r="C152" t="str">
        <x:v>T02-A08</x:v>
      </x:c>
      <x:c r="D152" s="18" t="n">
        <x:v>159</x:v>
      </x:c>
      <x:c r="E152" s="18" t="n">
        <x:v>25</x:v>
      </x:c>
      <x:c r="F152" s="18" t="n">
        <x:v>26</x:v>
      </x:c>
      <x:c r="G152" s="19" t="n">
        <x:v>0.976</x:v>
      </x:c>
      <x:c r="H152" s="18" t="n">
        <x:v>85065</x:v>
      </x:c>
      <x:c r="I152" s="18" t="n">
        <x:v>5</x:v>
      </x:c>
      <x:c r="J152" s="18" t="n">
        <x:v>5</x:v>
      </x:c>
      <x:c r="K152" s="18" t="n">
        <x:v>150</x:v>
      </x:c>
      <x:c r="L152" s="14" t="n">
        <x:f>IFERROR(E152/F152,0)</x:f>
        <x:v>0.9615384615384616</x:v>
      </x:c>
      <x:c r="M152" s="16" t="n">
        <x:f>IFERROR(H152/D152,0)</x:f>
        <x:v>535</x:v>
      </x:c>
      <x:c r="N152" s="14" t="n">
        <x:f>IFERROR(J152/I152,0)</x:f>
        <x:v>1</x:v>
      </x:c>
      <x:c r="O152" s="14" t="n">
        <x:f>IFERROR(K152/D152,0)</x:f>
        <x:v>0.9433962264150944</x:v>
      </x:c>
      <x:c r="P152" t="n">
        <x:f>IF(L152&lt;'KPI TARGETS'!$B$6,1,0)+IF(G152&lt;'KPI TARGETS'!$B$7,1,0)+IF(M152&gt;'KPI TARGETS'!$B$8,1,0)+IF(N152&lt;'KPI TARGETS'!$B$9,1,0)+IF(O152&lt;'KPI TARGETS'!$B$10,1,0)</x:f>
        <x:v>1</x:v>
      </x:c>
      <x:c r="Q152" t="str">
        <x:f>IF(P152&gt;='KPI TARGETS'!$B$11,"HIGH",IF(P152=1,"WATCH","ON TRACK"))</x:f>
        <x:v>WATCH</x:v>
      </x:c>
      <x:c r="R152" s="18" t="str"/>
    </x:row>
    <x:row r="153">
      <x:c r="A153" t="str">
        <x:v>W2</x:v>
      </x:c>
      <x:c r="B153" t="str">
        <x:v>TL 02</x:v>
      </x:c>
      <x:c r="C153" t="str">
        <x:v>T02-A09</x:v>
      </x:c>
      <x:c r="D153" s="18" t="n">
        <x:v>122</x:v>
      </x:c>
      <x:c r="E153" s="18" t="n">
        <x:v>19</x:v>
      </x:c>
      <x:c r="F153" s="18" t="n">
        <x:v>21</x:v>
      </x:c>
      <x:c r="G153" s="19" t="n">
        <x:v>0.895</x:v>
      </x:c>
      <x:c r="H153" s="18" t="n">
        <x:v>56974</x:v>
      </x:c>
      <x:c r="I153" s="18" t="n">
        <x:v>5</x:v>
      </x:c>
      <x:c r="J153" s="18" t="n">
        <x:v>5</x:v>
      </x:c>
      <x:c r="K153" s="18" t="n">
        <x:v>103</x:v>
      </x:c>
      <x:c r="L153" s="14" t="n">
        <x:f>IFERROR(E153/F153,0)</x:f>
        <x:v>0.9047619047619048</x:v>
      </x:c>
      <x:c r="M153" s="16" t="n">
        <x:f>IFERROR(H153/D153,0)</x:f>
        <x:v>467</x:v>
      </x:c>
      <x:c r="N153" s="14" t="n">
        <x:f>IFERROR(J153/I153,0)</x:f>
        <x:v>1</x:v>
      </x:c>
      <x:c r="O153" s="14" t="n">
        <x:f>IFERROR(K153/D153,0)</x:f>
        <x:v>0.8442622950819673</x:v>
      </x:c>
      <x:c r="P153" t="n">
        <x:f>IF(L153&lt;'KPI TARGETS'!$B$6,1,0)+IF(G153&lt;'KPI TARGETS'!$B$7,1,0)+IF(M153&gt;'KPI TARGETS'!$B$8,1,0)+IF(N153&lt;'KPI TARGETS'!$B$9,1,0)+IF(O153&lt;'KPI TARGETS'!$B$10,1,0)</x:f>
        <x:v>2</x:v>
      </x:c>
      <x:c r="Q153" t="str">
        <x:f>IF(P153&gt;='KPI TARGETS'!$B$11,"HIGH",IF(P153=1,"WATCH","ON TRACK"))</x:f>
        <x:v>HIGH</x:v>
      </x:c>
      <x:c r="R153" s="18" t="str"/>
    </x:row>
    <x:row r="154">
      <x:c r="A154" t="str">
        <x:v>W2</x:v>
      </x:c>
      <x:c r="B154" t="str">
        <x:v>TL 02</x:v>
      </x:c>
      <x:c r="C154" t="str">
        <x:v>T02-A10</x:v>
      </x:c>
      <x:c r="D154" s="18" t="n">
        <x:v>126</x:v>
      </x:c>
      <x:c r="E154" s="18" t="n">
        <x:v>14</x:v>
      </x:c>
      <x:c r="F154" s="18" t="n">
        <x:v>16</x:v>
      </x:c>
      <x:c r="G154" s="19" t="n">
        <x:v>0.874</x:v>
      </x:c>
      <x:c r="H154" s="18" t="n">
        <x:v>63504</x:v>
      </x:c>
      <x:c r="I154" s="18" t="n">
        <x:v>5</x:v>
      </x:c>
      <x:c r="J154" s="18" t="n">
        <x:v>5</x:v>
      </x:c>
      <x:c r="K154" s="18" t="n">
        <x:v>104</x:v>
      </x:c>
      <x:c r="L154" s="14" t="n">
        <x:f>IFERROR(E154/F154,0)</x:f>
        <x:v>0.875</x:v>
      </x:c>
      <x:c r="M154" s="16" t="n">
        <x:f>IFERROR(H154/D154,0)</x:f>
        <x:v>504</x:v>
      </x:c>
      <x:c r="N154" s="14" t="n">
        <x:f>IFERROR(J154/I154,0)</x:f>
        <x:v>1</x:v>
      </x:c>
      <x:c r="O154" s="14" t="n">
        <x:f>IFERROR(K154/D154,0)</x:f>
        <x:v>0.8253968253968254</x:v>
      </x:c>
      <x:c r="P154" t="n">
        <x:f>IF(L154&lt;'KPI TARGETS'!$B$6,1,0)+IF(G154&lt;'KPI TARGETS'!$B$7,1,0)+IF(M154&gt;'KPI TARGETS'!$B$8,1,0)+IF(N154&lt;'KPI TARGETS'!$B$9,1,0)+IF(O154&lt;'KPI TARGETS'!$B$10,1,0)</x:f>
        <x:v>3</x:v>
      </x:c>
      <x:c r="Q154" t="str">
        <x:f>IF(P154&gt;='KPI TARGETS'!$B$11,"HIGH",IF(P154=1,"WATCH","ON TRACK"))</x:f>
        <x:v>HIGH</x:v>
      </x:c>
      <x:c r="R154" s="18" t="str"/>
    </x:row>
    <x:row r="155">
      <x:c r="A155" t="str">
        <x:v>W2</x:v>
      </x:c>
      <x:c r="B155" t="str">
        <x:v>TL 02</x:v>
      </x:c>
      <x:c r="C155" t="str">
        <x:v>T02-A11</x:v>
      </x:c>
      <x:c r="D155" s="18" t="n">
        <x:v>91</x:v>
      </x:c>
      <x:c r="E155" s="18" t="n">
        <x:v>23</x:v>
      </x:c>
      <x:c r="F155" s="18" t="n">
        <x:v>24</x:v>
      </x:c>
      <x:c r="G155" s="19" t="n">
        <x:v>0.905</x:v>
      </x:c>
      <x:c r="H155" s="18" t="n">
        <x:v>43862</x:v>
      </x:c>
      <x:c r="I155" s="18" t="n">
        <x:v>5</x:v>
      </x:c>
      <x:c r="J155" s="18" t="n">
        <x:v>5</x:v>
      </x:c>
      <x:c r="K155" s="18" t="n">
        <x:v>80</x:v>
      </x:c>
      <x:c r="L155" s="14" t="n">
        <x:f>IFERROR(E155/F155,0)</x:f>
        <x:v>0.9583333333333334</x:v>
      </x:c>
      <x:c r="M155" s="16" t="n">
        <x:f>IFERROR(H155/D155,0)</x:f>
        <x:v>482</x:v>
      </x:c>
      <x:c r="N155" s="14" t="n">
        <x:f>IFERROR(J155/I155,0)</x:f>
        <x:v>1</x:v>
      </x:c>
      <x:c r="O155" s="14" t="n">
        <x:f>IFERROR(K155/D155,0)</x:f>
        <x:v>0.8791208791208791</x:v>
      </x:c>
      <x:c r="P155" t="n">
        <x:f>IF(L155&lt;'KPI TARGETS'!$B$6,1,0)+IF(G155&lt;'KPI TARGETS'!$B$7,1,0)+IF(M155&gt;'KPI TARGETS'!$B$8,1,0)+IF(N155&lt;'KPI TARGETS'!$B$9,1,0)+IF(O155&lt;'KPI TARGETS'!$B$10,1,0)</x:f>
        <x:v>2</x:v>
      </x:c>
      <x:c r="Q155" t="str">
        <x:f>IF(P155&gt;='KPI TARGETS'!$B$11,"HIGH",IF(P155=1,"WATCH","ON TRACK"))</x:f>
        <x:v>HIGH</x:v>
      </x:c>
      <x:c r="R155" s="18" t="str"/>
    </x:row>
    <x:row r="156">
      <x:c r="A156" t="str">
        <x:v>W2</x:v>
      </x:c>
      <x:c r="B156" t="str">
        <x:v>TL 02</x:v>
      </x:c>
      <x:c r="C156" t="str">
        <x:v>T02-A12</x:v>
      </x:c>
      <x:c r="D156" s="18" t="n">
        <x:v>154</x:v>
      </x:c>
      <x:c r="E156" s="18" t="n">
        <x:v>31</x:v>
      </x:c>
      <x:c r="F156" s="18" t="n">
        <x:v>33</x:v>
      </x:c>
      <x:c r="G156" s="19" t="n">
        <x:v>0.89</x:v>
      </x:c>
      <x:c r="H156" s="18" t="n">
        <x:v>84238</x:v>
      </x:c>
      <x:c r="I156" s="18" t="n">
        <x:v>5</x:v>
      </x:c>
      <x:c r="J156" s="18" t="n">
        <x:v>5</x:v>
      </x:c>
      <x:c r="K156" s="18" t="n">
        <x:v>129</x:v>
      </x:c>
      <x:c r="L156" s="14" t="n">
        <x:f>IFERROR(E156/F156,0)</x:f>
        <x:v>0.9393939393939394</x:v>
      </x:c>
      <x:c r="M156" s="16" t="n">
        <x:f>IFERROR(H156/D156,0)</x:f>
        <x:v>547</x:v>
      </x:c>
      <x:c r="N156" s="14" t="n">
        <x:f>IFERROR(J156/I156,0)</x:f>
        <x:v>1</x:v>
      </x:c>
      <x:c r="O156" s="14" t="n">
        <x:f>IFERROR(K156/D156,0)</x:f>
        <x:v>0.8376623376623377</x:v>
      </x:c>
      <x:c r="P156" t="n">
        <x:f>IF(L156&lt;'KPI TARGETS'!$B$6,1,0)+IF(G156&lt;'KPI TARGETS'!$B$7,1,0)+IF(M156&gt;'KPI TARGETS'!$B$8,1,0)+IF(N156&lt;'KPI TARGETS'!$B$9,1,0)+IF(O156&lt;'KPI TARGETS'!$B$10,1,0)</x:f>
        <x:v>3</x:v>
      </x:c>
      <x:c r="Q156" t="str">
        <x:f>IF(P156&gt;='KPI TARGETS'!$B$11,"HIGH",IF(P156=1,"WATCH","ON TRACK"))</x:f>
        <x:v>HIGH</x:v>
      </x:c>
      <x:c r="R156" s="18" t="str"/>
    </x:row>
    <x:row r="157">
      <x:c r="A157" t="str">
        <x:v>W2</x:v>
      </x:c>
      <x:c r="B157" t="str">
        <x:v>TL 02</x:v>
      </x:c>
      <x:c r="C157" t="str">
        <x:v>T02-A13</x:v>
      </x:c>
      <x:c r="D157" s="18" t="n">
        <x:v>162</x:v>
      </x:c>
      <x:c r="E157" s="18" t="n">
        <x:v>29</x:v>
      </x:c>
      <x:c r="F157" s="18" t="n">
        <x:v>31</x:v>
      </x:c>
      <x:c r="G157" s="19" t="n">
        <x:v>0.896</x:v>
      </x:c>
      <x:c r="H157" s="18" t="n">
        <x:v>89100</x:v>
      </x:c>
      <x:c r="I157" s="18" t="n">
        <x:v>5</x:v>
      </x:c>
      <x:c r="J157" s="18" t="n">
        <x:v>4</x:v>
      </x:c>
      <x:c r="K157" s="18" t="n">
        <x:v>135</x:v>
      </x:c>
      <x:c r="L157" s="14" t="n">
        <x:f>IFERROR(E157/F157,0)</x:f>
        <x:v>0.9354838709677419</x:v>
      </x:c>
      <x:c r="M157" s="16" t="n">
        <x:f>IFERROR(H157/D157,0)</x:f>
        <x:v>550</x:v>
      </x:c>
      <x:c r="N157" s="14" t="n">
        <x:f>IFERROR(J157/I157,0)</x:f>
        <x:v>0.8</x:v>
      </x:c>
      <x:c r="O157" s="14" t="n">
        <x:f>IFERROR(K157/D157,0)</x:f>
        <x:v>0.8333333333333334</x:v>
      </x:c>
      <x:c r="P157" t="n">
        <x:f>IF(L157&lt;'KPI TARGETS'!$B$6,1,0)+IF(G157&lt;'KPI TARGETS'!$B$7,1,0)+IF(M157&gt;'KPI TARGETS'!$B$8,1,0)+IF(N157&lt;'KPI TARGETS'!$B$9,1,0)+IF(O157&lt;'KPI TARGETS'!$B$10,1,0)</x:f>
        <x:v>4</x:v>
      </x:c>
      <x:c r="Q157" t="str">
        <x:f>IF(P157&gt;='KPI TARGETS'!$B$11,"HIGH",IF(P157=1,"WATCH","ON TRACK"))</x:f>
        <x:v>HIGH</x:v>
      </x:c>
      <x:c r="R157" s="18" t="str"/>
    </x:row>
    <x:row r="158">
      <x:c r="A158" t="str">
        <x:v>W2</x:v>
      </x:c>
      <x:c r="B158" t="str">
        <x:v>TL 02</x:v>
      </x:c>
      <x:c r="C158" t="str">
        <x:v>T02-A14</x:v>
      </x:c>
      <x:c r="D158" s="18" t="n">
        <x:v>133</x:v>
      </x:c>
      <x:c r="E158" s="18" t="n">
        <x:v>32</x:v>
      </x:c>
      <x:c r="F158" s="18" t="n">
        <x:v>34</x:v>
      </x:c>
      <x:c r="G158" s="19" t="n">
        <x:v>0.967</x:v>
      </x:c>
      <x:c r="H158" s="18" t="n">
        <x:v>71022</x:v>
      </x:c>
      <x:c r="I158" s="18" t="n">
        <x:v>5</x:v>
      </x:c>
      <x:c r="J158" s="18" t="n">
        <x:v>5</x:v>
      </x:c>
      <x:c r="K158" s="18" t="n">
        <x:v>117</x:v>
      </x:c>
      <x:c r="L158" s="14" t="n">
        <x:f>IFERROR(E158/F158,0)</x:f>
        <x:v>0.9411764705882353</x:v>
      </x:c>
      <x:c r="M158" s="16" t="n">
        <x:f>IFERROR(H158/D158,0)</x:f>
        <x:v>534</x:v>
      </x:c>
      <x:c r="N158" s="14" t="n">
        <x:f>IFERROR(J158/I158,0)</x:f>
        <x:v>1</x:v>
      </x:c>
      <x:c r="O158" s="14" t="n">
        <x:f>IFERROR(K158/D158,0)</x:f>
        <x:v>0.8796992481203008</x:v>
      </x:c>
      <x:c r="P158" t="n">
        <x:f>IF(L158&lt;'KPI TARGETS'!$B$6,1,0)+IF(G158&lt;'KPI TARGETS'!$B$7,1,0)+IF(M158&gt;'KPI TARGETS'!$B$8,1,0)+IF(N158&lt;'KPI TARGETS'!$B$9,1,0)+IF(O158&lt;'KPI TARGETS'!$B$10,1,0)</x:f>
        <x:v>2</x:v>
      </x:c>
      <x:c r="Q158" t="str">
        <x:f>IF(P158&gt;='KPI TARGETS'!$B$11,"HIGH",IF(P158=1,"WATCH","ON TRACK"))</x:f>
        <x:v>HIGH</x:v>
      </x:c>
      <x:c r="R158" s="18" t="str"/>
    </x:row>
    <x:row r="159">
      <x:c r="A159" t="str">
        <x:v>W2</x:v>
      </x:c>
      <x:c r="B159" t="str">
        <x:v>TL 02</x:v>
      </x:c>
      <x:c r="C159" t="str">
        <x:v>T02-A15</x:v>
      </x:c>
      <x:c r="D159" s="18" t="n">
        <x:v>103</x:v>
      </x:c>
      <x:c r="E159" s="18" t="n">
        <x:v>27</x:v>
      </x:c>
      <x:c r="F159" s="18" t="n">
        <x:v>28</x:v>
      </x:c>
      <x:c r="G159" s="19" t="n">
        <x:v>0.933</x:v>
      </x:c>
      <x:c r="H159" s="18" t="n">
        <x:v>47277</x:v>
      </x:c>
      <x:c r="I159" s="18" t="n">
        <x:v>5</x:v>
      </x:c>
      <x:c r="J159" s="18" t="n">
        <x:v>5</x:v>
      </x:c>
      <x:c r="K159" s="18" t="n">
        <x:v>86</x:v>
      </x:c>
      <x:c r="L159" s="14" t="n">
        <x:f>IFERROR(E159/F159,0)</x:f>
        <x:v>0.9642857142857143</x:v>
      </x:c>
      <x:c r="M159" s="16" t="n">
        <x:f>IFERROR(H159/D159,0)</x:f>
        <x:v>459</x:v>
      </x:c>
      <x:c r="N159" s="14" t="n">
        <x:f>IFERROR(J159/I159,0)</x:f>
        <x:v>1</x:v>
      </x:c>
      <x:c r="O159" s="14" t="n">
        <x:f>IFERROR(K159/D159,0)</x:f>
        <x:v>0.8349514563106796</x:v>
      </x:c>
      <x:c r="P159" t="n">
        <x:f>IF(L159&lt;'KPI TARGETS'!$B$6,1,0)+IF(G159&lt;'KPI TARGETS'!$B$7,1,0)+IF(M159&gt;'KPI TARGETS'!$B$8,1,0)+IF(N159&lt;'KPI TARGETS'!$B$9,1,0)+IF(O159&lt;'KPI TARGETS'!$B$10,1,0)</x:f>
        <x:v>1</x:v>
      </x:c>
      <x:c r="Q159" t="str">
        <x:f>IF(P159&gt;='KPI TARGETS'!$B$11,"HIGH",IF(P159=1,"WATCH","ON TRACK"))</x:f>
        <x:v>WATCH</x:v>
      </x:c>
      <x:c r="R159" s="18" t="str"/>
    </x:row>
    <x:row r="160">
      <x:c r="A160" t="str">
        <x:v>W2</x:v>
      </x:c>
      <x:c r="B160" t="str">
        <x:v>TL 02</x:v>
      </x:c>
      <x:c r="C160" t="str">
        <x:v>T02-A16</x:v>
      </x:c>
      <x:c r="D160" s="18" t="n">
        <x:v>94</x:v>
      </x:c>
      <x:c r="E160" s="18" t="n">
        <x:v>21</x:v>
      </x:c>
      <x:c r="F160" s="18" t="n">
        <x:v>26</x:v>
      </x:c>
      <x:c r="G160" s="19" t="n">
        <x:v>0.85</x:v>
      </x:c>
      <x:c r="H160" s="18" t="n">
        <x:v>51230</x:v>
      </x:c>
      <x:c r="I160" s="18" t="n">
        <x:v>5</x:v>
      </x:c>
      <x:c r="J160" s="18" t="n">
        <x:v>5</x:v>
      </x:c>
      <x:c r="K160" s="18" t="n">
        <x:v>81</x:v>
      </x:c>
      <x:c r="L160" s="14" t="n">
        <x:f>IFERROR(E160/F160,0)</x:f>
        <x:v>0.8076923076923077</x:v>
      </x:c>
      <x:c r="M160" s="16" t="n">
        <x:f>IFERROR(H160/D160,0)</x:f>
        <x:v>545</x:v>
      </x:c>
      <x:c r="N160" s="14" t="n">
        <x:f>IFERROR(J160/I160,0)</x:f>
        <x:v>1</x:v>
      </x:c>
      <x:c r="O160" s="14" t="n">
        <x:f>IFERROR(K160/D160,0)</x:f>
        <x:v>0.8617021276595744</x:v>
      </x:c>
      <x:c r="P160" t="n">
        <x:f>IF(L160&lt;'KPI TARGETS'!$B$6,1,0)+IF(G160&lt;'KPI TARGETS'!$B$7,1,0)+IF(M160&gt;'KPI TARGETS'!$B$8,1,0)+IF(N160&lt;'KPI TARGETS'!$B$9,1,0)+IF(O160&lt;'KPI TARGETS'!$B$10,1,0)</x:f>
        <x:v>4</x:v>
      </x:c>
      <x:c r="Q160" t="str">
        <x:f>IF(P160&gt;='KPI TARGETS'!$B$11,"HIGH",IF(P160=1,"WATCH","ON TRACK"))</x:f>
        <x:v>HIGH</x:v>
      </x:c>
      <x:c r="R160" s="18" t="str"/>
    </x:row>
    <x:row r="161">
      <x:c r="A161" t="str">
        <x:v>W2</x:v>
      </x:c>
      <x:c r="B161" t="str">
        <x:v>TL 03</x:v>
      </x:c>
      <x:c r="C161" t="str">
        <x:v>T03-A01</x:v>
      </x:c>
      <x:c r="D161" s="18" t="n">
        <x:v>141</x:v>
      </x:c>
      <x:c r="E161" s="18" t="n">
        <x:v>28</x:v>
      </x:c>
      <x:c r="F161" s="18" t="n">
        <x:v>35</x:v>
      </x:c>
      <x:c r="G161" s="19" t="n">
        <x:v>0.908</x:v>
      </x:c>
      <x:c r="H161" s="18" t="n">
        <x:v>65001</x:v>
      </x:c>
      <x:c r="I161" s="18" t="n">
        <x:v>5</x:v>
      </x:c>
      <x:c r="J161" s="18" t="n">
        <x:v>5</x:v>
      </x:c>
      <x:c r="K161" s="18" t="n">
        <x:v>130</x:v>
      </x:c>
      <x:c r="L161" s="14" t="n">
        <x:f>IFERROR(E161/F161,0)</x:f>
        <x:v>0.8</x:v>
      </x:c>
      <x:c r="M161" s="16" t="n">
        <x:f>IFERROR(H161/D161,0)</x:f>
        <x:v>461</x:v>
      </x:c>
      <x:c r="N161" s="14" t="n">
        <x:f>IFERROR(J161/I161,0)</x:f>
        <x:v>1</x:v>
      </x:c>
      <x:c r="O161" s="14" t="n">
        <x:f>IFERROR(K161/D161,0)</x:f>
        <x:v>0.9219858156028369</x:v>
      </x:c>
      <x:c r="P161" t="n">
        <x:f>IF(L161&lt;'KPI TARGETS'!$B$6,1,0)+IF(G161&lt;'KPI TARGETS'!$B$7,1,0)+IF(M161&gt;'KPI TARGETS'!$B$8,1,0)+IF(N161&lt;'KPI TARGETS'!$B$9,1,0)+IF(O161&lt;'KPI TARGETS'!$B$10,1,0)</x:f>
        <x:v>2</x:v>
      </x:c>
      <x:c r="Q161" t="str">
        <x:f>IF(P161&gt;='KPI TARGETS'!$B$11,"HIGH",IF(P161=1,"WATCH","ON TRACK"))</x:f>
        <x:v>HIGH</x:v>
      </x:c>
      <x:c r="R161" s="18" t="str"/>
    </x:row>
    <x:row r="162">
      <x:c r="A162" t="str">
        <x:v>W2</x:v>
      </x:c>
      <x:c r="B162" t="str">
        <x:v>TL 03</x:v>
      </x:c>
      <x:c r="C162" t="str">
        <x:v>T03-A02</x:v>
      </x:c>
      <x:c r="D162" s="18" t="n">
        <x:v>150</x:v>
      </x:c>
      <x:c r="E162" s="18" t="n">
        <x:v>29</x:v>
      </x:c>
      <x:c r="F162" s="18" t="n">
        <x:v>31</x:v>
      </x:c>
      <x:c r="G162" s="19" t="n">
        <x:v>0.933</x:v>
      </x:c>
      <x:c r="H162" s="18" t="n">
        <x:v>82200</x:v>
      </x:c>
      <x:c r="I162" s="18" t="n">
        <x:v>5</x:v>
      </x:c>
      <x:c r="J162" s="18" t="n">
        <x:v>4</x:v>
      </x:c>
      <x:c r="K162" s="18" t="n">
        <x:v>127</x:v>
      </x:c>
      <x:c r="L162" s="14" t="n">
        <x:f>IFERROR(E162/F162,0)</x:f>
        <x:v>0.9354838709677419</x:v>
      </x:c>
      <x:c r="M162" s="16" t="n">
        <x:f>IFERROR(H162/D162,0)</x:f>
        <x:v>548</x:v>
      </x:c>
      <x:c r="N162" s="14" t="n">
        <x:f>IFERROR(J162/I162,0)</x:f>
        <x:v>0.8</x:v>
      </x:c>
      <x:c r="O162" s="14" t="n">
        <x:f>IFERROR(K162/D162,0)</x:f>
        <x:v>0.8466666666666667</x:v>
      </x:c>
      <x:c r="P162" t="n">
        <x:f>IF(L162&lt;'KPI TARGETS'!$B$6,1,0)+IF(G162&lt;'KPI TARGETS'!$B$7,1,0)+IF(M162&gt;'KPI TARGETS'!$B$8,1,0)+IF(N162&lt;'KPI TARGETS'!$B$9,1,0)+IF(O162&lt;'KPI TARGETS'!$B$10,1,0)</x:f>
        <x:v>3</x:v>
      </x:c>
      <x:c r="Q162" t="str">
        <x:f>IF(P162&gt;='KPI TARGETS'!$B$11,"HIGH",IF(P162=1,"WATCH","ON TRACK"))</x:f>
        <x:v>HIGH</x:v>
      </x:c>
      <x:c r="R162" s="18" t="str"/>
    </x:row>
    <x:row r="163">
      <x:c r="A163" t="str">
        <x:v>W2</x:v>
      </x:c>
      <x:c r="B163" t="str">
        <x:v>TL 03</x:v>
      </x:c>
      <x:c r="C163" t="str">
        <x:v>T03-A03</x:v>
      </x:c>
      <x:c r="D163" s="18" t="n">
        <x:v>156</x:v>
      </x:c>
      <x:c r="E163" s="18" t="n">
        <x:v>22</x:v>
      </x:c>
      <x:c r="F163" s="18" t="n">
        <x:v>25</x:v>
      </x:c>
      <x:c r="G163" s="19" t="n">
        <x:v>0.853</x:v>
      </x:c>
      <x:c r="H163" s="18" t="n">
        <x:v>88608</x:v>
      </x:c>
      <x:c r="I163" s="18" t="n">
        <x:v>5</x:v>
      </x:c>
      <x:c r="J163" s="18" t="n">
        <x:v>5</x:v>
      </x:c>
      <x:c r="K163" s="18" t="n">
        <x:v>150</x:v>
      </x:c>
      <x:c r="L163" s="14" t="n">
        <x:f>IFERROR(E163/F163,0)</x:f>
        <x:v>0.88</x:v>
      </x:c>
      <x:c r="M163" s="16" t="n">
        <x:f>IFERROR(H163/D163,0)</x:f>
        <x:v>568</x:v>
      </x:c>
      <x:c r="N163" s="14" t="n">
        <x:f>IFERROR(J163/I163,0)</x:f>
        <x:v>1</x:v>
      </x:c>
      <x:c r="O163" s="14" t="n">
        <x:f>IFERROR(K163/D163,0)</x:f>
        <x:v>0.9615384615384616</x:v>
      </x:c>
      <x:c r="P163" t="n">
        <x:f>IF(L163&lt;'KPI TARGETS'!$B$6,1,0)+IF(G163&lt;'KPI TARGETS'!$B$7,1,0)+IF(M163&gt;'KPI TARGETS'!$B$8,1,0)+IF(N163&lt;'KPI TARGETS'!$B$9,1,0)+IF(O163&lt;'KPI TARGETS'!$B$10,1,0)</x:f>
        <x:v>3</x:v>
      </x:c>
      <x:c r="Q163" t="str">
        <x:f>IF(P163&gt;='KPI TARGETS'!$B$11,"HIGH",IF(P163=1,"WATCH","ON TRACK"))</x:f>
        <x:v>HIGH</x:v>
      </x:c>
      <x:c r="R163" s="18" t="str"/>
    </x:row>
    <x:row r="164">
      <x:c r="A164" t="str">
        <x:v>W2</x:v>
      </x:c>
      <x:c r="B164" t="str">
        <x:v>TL 03</x:v>
      </x:c>
      <x:c r="C164" t="str">
        <x:v>T03-A04</x:v>
      </x:c>
      <x:c r="D164" s="18" t="n">
        <x:v>131</x:v>
      </x:c>
      <x:c r="E164" s="18" t="n">
        <x:v>31</x:v>
      </x:c>
      <x:c r="F164" s="18" t="n">
        <x:v>34</x:v>
      </x:c>
      <x:c r="G164" s="19" t="n">
        <x:v>0.899</x:v>
      </x:c>
      <x:c r="H164" s="18" t="n">
        <x:v>69561</x:v>
      </x:c>
      <x:c r="I164" s="18" t="n">
        <x:v>5</x:v>
      </x:c>
      <x:c r="J164" s="18" t="n">
        <x:v>5</x:v>
      </x:c>
      <x:c r="K164" s="18" t="n">
        <x:v>115</x:v>
      </x:c>
      <x:c r="L164" s="14" t="n">
        <x:f>IFERROR(E164/F164,0)</x:f>
        <x:v>0.9117647058823529</x:v>
      </x:c>
      <x:c r="M164" s="16" t="n">
        <x:f>IFERROR(H164/D164,0)</x:f>
        <x:v>531</x:v>
      </x:c>
      <x:c r="N164" s="14" t="n">
        <x:f>IFERROR(J164/I164,0)</x:f>
        <x:v>1</x:v>
      </x:c>
      <x:c r="O164" s="14" t="n">
        <x:f>IFERROR(K164/D164,0)</x:f>
        <x:v>0.8778625954198473</x:v>
      </x:c>
      <x:c r="P164" t="n">
        <x:f>IF(L164&lt;'KPI TARGETS'!$B$6,1,0)+IF(G164&lt;'KPI TARGETS'!$B$7,1,0)+IF(M164&gt;'KPI TARGETS'!$B$8,1,0)+IF(N164&lt;'KPI TARGETS'!$B$9,1,0)+IF(O164&lt;'KPI TARGETS'!$B$10,1,0)</x:f>
        <x:v>3</x:v>
      </x:c>
      <x:c r="Q164" t="str">
        <x:f>IF(P164&gt;='KPI TARGETS'!$B$11,"HIGH",IF(P164=1,"WATCH","ON TRACK"))</x:f>
        <x:v>HIGH</x:v>
      </x:c>
      <x:c r="R164" s="18" t="str"/>
    </x:row>
    <x:row r="165">
      <x:c r="A165" t="str">
        <x:v>W2</x:v>
      </x:c>
      <x:c r="B165" t="str">
        <x:v>TL 03</x:v>
      </x:c>
      <x:c r="C165" t="str">
        <x:v>T03-A05</x:v>
      </x:c>
      <x:c r="D165" s="18" t="n">
        <x:v>125</x:v>
      </x:c>
      <x:c r="E165" s="18" t="n">
        <x:v>15</x:v>
      </x:c>
      <x:c r="F165" s="18" t="n">
        <x:v>19</x:v>
      </x:c>
      <x:c r="G165" s="19" t="n">
        <x:v>0.947</x:v>
      </x:c>
      <x:c r="H165" s="18" t="n">
        <x:v>71125</x:v>
      </x:c>
      <x:c r="I165" s="18" t="n">
        <x:v>5</x:v>
      </x:c>
      <x:c r="J165" s="18" t="n">
        <x:v>5</x:v>
      </x:c>
      <x:c r="K165" s="18" t="n">
        <x:v>113</x:v>
      </x:c>
      <x:c r="L165" s="14" t="n">
        <x:f>IFERROR(E165/F165,0)</x:f>
        <x:v>0.7894736842105263</x:v>
      </x:c>
      <x:c r="M165" s="16" t="n">
        <x:f>IFERROR(H165/D165,0)</x:f>
        <x:v>569</x:v>
      </x:c>
      <x:c r="N165" s="14" t="n">
        <x:f>IFERROR(J165/I165,0)</x:f>
        <x:v>1</x:v>
      </x:c>
      <x:c r="O165" s="14" t="n">
        <x:f>IFERROR(K165/D165,0)</x:f>
        <x:v>0.904</x:v>
      </x:c>
      <x:c r="P165" t="n">
        <x:f>IF(L165&lt;'KPI TARGETS'!$B$6,1,0)+IF(G165&lt;'KPI TARGETS'!$B$7,1,0)+IF(M165&gt;'KPI TARGETS'!$B$8,1,0)+IF(N165&lt;'KPI TARGETS'!$B$9,1,0)+IF(O165&lt;'KPI TARGETS'!$B$10,1,0)</x:f>
        <x:v>2</x:v>
      </x:c>
      <x:c r="Q165" t="str">
        <x:f>IF(P165&gt;='KPI TARGETS'!$B$11,"HIGH",IF(P165=1,"WATCH","ON TRACK"))</x:f>
        <x:v>HIGH</x:v>
      </x:c>
      <x:c r="R165" s="18" t="str"/>
    </x:row>
    <x:row r="166">
      <x:c r="A166" t="str">
        <x:v>W2</x:v>
      </x:c>
      <x:c r="B166" t="str">
        <x:v>TL 03</x:v>
      </x:c>
      <x:c r="C166" t="str">
        <x:v>T03-A06</x:v>
      </x:c>
      <x:c r="D166" s="18" t="n">
        <x:v>161</x:v>
      </x:c>
      <x:c r="E166" s="18" t="n">
        <x:v>22</x:v>
      </x:c>
      <x:c r="F166" s="18" t="n">
        <x:v>25</x:v>
      </x:c>
      <x:c r="G166" s="19" t="n">
        <x:v>0.899</x:v>
      </x:c>
      <x:c r="H166" s="18" t="n">
        <x:v>92575</x:v>
      </x:c>
      <x:c r="I166" s="18" t="n">
        <x:v>5</x:v>
      </x:c>
      <x:c r="J166" s="18" t="n">
        <x:v>5</x:v>
      </x:c>
      <x:c r="K166" s="18" t="n">
        <x:v>147</x:v>
      </x:c>
      <x:c r="L166" s="14" t="n">
        <x:f>IFERROR(E166/F166,0)</x:f>
        <x:v>0.88</x:v>
      </x:c>
      <x:c r="M166" s="16" t="n">
        <x:f>IFERROR(H166/D166,0)</x:f>
        <x:v>575</x:v>
      </x:c>
      <x:c r="N166" s="14" t="n">
        <x:f>IFERROR(J166/I166,0)</x:f>
        <x:v>1</x:v>
      </x:c>
      <x:c r="O166" s="14" t="n">
        <x:f>IFERROR(K166/D166,0)</x:f>
        <x:v>0.9130434782608695</x:v>
      </x:c>
      <x:c r="P166" t="n">
        <x:f>IF(L166&lt;'KPI TARGETS'!$B$6,1,0)+IF(G166&lt;'KPI TARGETS'!$B$7,1,0)+IF(M166&gt;'KPI TARGETS'!$B$8,1,0)+IF(N166&lt;'KPI TARGETS'!$B$9,1,0)+IF(O166&lt;'KPI TARGETS'!$B$10,1,0)</x:f>
        <x:v>3</x:v>
      </x:c>
      <x:c r="Q166" t="str">
        <x:f>IF(P166&gt;='KPI TARGETS'!$B$11,"HIGH",IF(P166=1,"WATCH","ON TRACK"))</x:f>
        <x:v>HIGH</x:v>
      </x:c>
      <x:c r="R166" s="18" t="str"/>
    </x:row>
    <x:row r="167">
      <x:c r="A167" t="str">
        <x:v>W2</x:v>
      </x:c>
      <x:c r="B167" t="str">
        <x:v>TL 03</x:v>
      </x:c>
      <x:c r="C167" t="str">
        <x:v>T03-A07</x:v>
      </x:c>
      <x:c r="D167" s="18" t="n">
        <x:v>139</x:v>
      </x:c>
      <x:c r="E167" s="18" t="n">
        <x:v>20</x:v>
      </x:c>
      <x:c r="F167" s="18" t="n">
        <x:v>25</x:v>
      </x:c>
      <x:c r="G167" s="19" t="n">
        <x:v>0.852</x:v>
      </x:c>
      <x:c r="H167" s="18" t="n">
        <x:v>72975</x:v>
      </x:c>
      <x:c r="I167" s="18" t="n">
        <x:v>5</x:v>
      </x:c>
      <x:c r="J167" s="18" t="n">
        <x:v>5</x:v>
      </x:c>
      <x:c r="K167" s="18" t="n">
        <x:v>131</x:v>
      </x:c>
      <x:c r="L167" s="14" t="n">
        <x:f>IFERROR(E167/F167,0)</x:f>
        <x:v>0.8</x:v>
      </x:c>
      <x:c r="M167" s="16" t="n">
        <x:f>IFERROR(H167/D167,0)</x:f>
        <x:v>525</x:v>
      </x:c>
      <x:c r="N167" s="14" t="n">
        <x:f>IFERROR(J167/I167,0)</x:f>
        <x:v>1</x:v>
      </x:c>
      <x:c r="O167" s="14" t="n">
        <x:f>IFERROR(K167/D167,0)</x:f>
        <x:v>0.9424460431654677</x:v>
      </x:c>
      <x:c r="P167" t="n">
        <x:f>IF(L167&lt;'KPI TARGETS'!$B$6,1,0)+IF(G167&lt;'KPI TARGETS'!$B$7,1,0)+IF(M167&gt;'KPI TARGETS'!$B$8,1,0)+IF(N167&lt;'KPI TARGETS'!$B$9,1,0)+IF(O167&lt;'KPI TARGETS'!$B$10,1,0)</x:f>
        <x:v>3</x:v>
      </x:c>
      <x:c r="Q167" t="str">
        <x:f>IF(P167&gt;='KPI TARGETS'!$B$11,"HIGH",IF(P167=1,"WATCH","ON TRACK"))</x:f>
        <x:v>HIGH</x:v>
      </x:c>
      <x:c r="R167" s="18" t="str"/>
    </x:row>
    <x:row r="168">
      <x:c r="A168" t="str">
        <x:v>W2</x:v>
      </x:c>
      <x:c r="B168" t="str">
        <x:v>TL 03</x:v>
      </x:c>
      <x:c r="C168" t="str">
        <x:v>T03-A08</x:v>
      </x:c>
      <x:c r="D168" s="18" t="n">
        <x:v>120</x:v>
      </x:c>
      <x:c r="E168" s="18" t="n">
        <x:v>22</x:v>
      </x:c>
      <x:c r="F168" s="18" t="n">
        <x:v>25</x:v>
      </x:c>
      <x:c r="G168" s="19" t="n">
        <x:v>0.87</x:v>
      </x:c>
      <x:c r="H168" s="18" t="n">
        <x:v>53520</x:v>
      </x:c>
      <x:c r="I168" s="18" t="n">
        <x:v>5</x:v>
      </x:c>
      <x:c r="J168" s="18" t="n">
        <x:v>4</x:v>
      </x:c>
      <x:c r="K168" s="18" t="n">
        <x:v>113</x:v>
      </x:c>
      <x:c r="L168" s="14" t="n">
        <x:f>IFERROR(E168/F168,0)</x:f>
        <x:v>0.88</x:v>
      </x:c>
      <x:c r="M168" s="16" t="n">
        <x:f>IFERROR(H168/D168,0)</x:f>
        <x:v>446</x:v>
      </x:c>
      <x:c r="N168" s="14" t="n">
        <x:f>IFERROR(J168/I168,0)</x:f>
        <x:v>0.8</x:v>
      </x:c>
      <x:c r="O168" s="14" t="n">
        <x:f>IFERROR(K168/D168,0)</x:f>
        <x:v>0.9416666666666667</x:v>
      </x:c>
      <x:c r="P168" t="n">
        <x:f>IF(L168&lt;'KPI TARGETS'!$B$6,1,0)+IF(G168&lt;'KPI TARGETS'!$B$7,1,0)+IF(M168&gt;'KPI TARGETS'!$B$8,1,0)+IF(N168&lt;'KPI TARGETS'!$B$9,1,0)+IF(O168&lt;'KPI TARGETS'!$B$10,1,0)</x:f>
        <x:v>3</x:v>
      </x:c>
      <x:c r="Q168" t="str">
        <x:f>IF(P168&gt;='KPI TARGETS'!$B$11,"HIGH",IF(P168=1,"WATCH","ON TRACK"))</x:f>
        <x:v>HIGH</x:v>
      </x:c>
      <x:c r="R168" s="18" t="str"/>
    </x:row>
    <x:row r="169">
      <x:c r="A169" t="str">
        <x:v>W2</x:v>
      </x:c>
      <x:c r="B169" t="str">
        <x:v>TL 03</x:v>
      </x:c>
      <x:c r="C169" t="str">
        <x:v>T03-A09</x:v>
      </x:c>
      <x:c r="D169" s="18" t="n">
        <x:v>99</x:v>
      </x:c>
      <x:c r="E169" s="18" t="n">
        <x:v>18</x:v>
      </x:c>
      <x:c r="F169" s="18" t="n">
        <x:v>20</x:v>
      </x:c>
      <x:c r="G169" s="19" t="n">
        <x:v>0.976</x:v>
      </x:c>
      <x:c r="H169" s="18" t="n">
        <x:v>43758</x:v>
      </x:c>
      <x:c r="I169" s="18" t="n">
        <x:v>5</x:v>
      </x:c>
      <x:c r="J169" s="18" t="n">
        <x:v>5</x:v>
      </x:c>
      <x:c r="K169" s="18" t="n">
        <x:v>80</x:v>
      </x:c>
      <x:c r="L169" s="14" t="n">
        <x:f>IFERROR(E169/F169,0)</x:f>
        <x:v>0.9</x:v>
      </x:c>
      <x:c r="M169" s="16" t="n">
        <x:f>IFERROR(H169/D169,0)</x:f>
        <x:v>442</x:v>
      </x:c>
      <x:c r="N169" s="14" t="n">
        <x:f>IFERROR(J169/I169,0)</x:f>
        <x:v>1</x:v>
      </x:c>
      <x:c r="O169" s="14" t="n">
        <x:f>IFERROR(K169/D169,0)</x:f>
        <x:v>0.8080808080808081</x:v>
      </x:c>
      <x:c r="P169" t="n">
        <x:f>IF(L169&lt;'KPI TARGETS'!$B$6,1,0)+IF(G169&lt;'KPI TARGETS'!$B$7,1,0)+IF(M169&gt;'KPI TARGETS'!$B$8,1,0)+IF(N169&lt;'KPI TARGETS'!$B$9,1,0)+IF(O169&lt;'KPI TARGETS'!$B$10,1,0)</x:f>
        <x:v>1</x:v>
      </x:c>
      <x:c r="Q169" t="str">
        <x:f>IF(P169&gt;='KPI TARGETS'!$B$11,"HIGH",IF(P169=1,"WATCH","ON TRACK"))</x:f>
        <x:v>WATCH</x:v>
      </x:c>
      <x:c r="R169" s="18" t="str"/>
    </x:row>
    <x:row r="170">
      <x:c r="A170" t="str">
        <x:v>W2</x:v>
      </x:c>
      <x:c r="B170" t="str">
        <x:v>TL 03</x:v>
      </x:c>
      <x:c r="C170" t="str">
        <x:v>T03-A10</x:v>
      </x:c>
      <x:c r="D170" s="18" t="n">
        <x:v>162</x:v>
      </x:c>
      <x:c r="E170" s="18" t="n">
        <x:v>24</x:v>
      </x:c>
      <x:c r="F170" s="18" t="n">
        <x:v>26</x:v>
      </x:c>
      <x:c r="G170" s="19" t="n">
        <x:v>0.903</x:v>
      </x:c>
      <x:c r="H170" s="18" t="n">
        <x:v>95904</x:v>
      </x:c>
      <x:c r="I170" s="18" t="n">
        <x:v>5</x:v>
      </x:c>
      <x:c r="J170" s="18" t="n">
        <x:v>5</x:v>
      </x:c>
      <x:c r="K170" s="18" t="n">
        <x:v>149</x:v>
      </x:c>
      <x:c r="L170" s="14" t="n">
        <x:f>IFERROR(E170/F170,0)</x:f>
        <x:v>0.9230769230769231</x:v>
      </x:c>
      <x:c r="M170" s="16" t="n">
        <x:f>IFERROR(H170/D170,0)</x:f>
        <x:v>592</x:v>
      </x:c>
      <x:c r="N170" s="14" t="n">
        <x:f>IFERROR(J170/I170,0)</x:f>
        <x:v>1</x:v>
      </x:c>
      <x:c r="O170" s="14" t="n">
        <x:f>IFERROR(K170/D170,0)</x:f>
        <x:v>0.9197530864197531</x:v>
      </x:c>
      <x:c r="P170" t="n">
        <x:f>IF(L170&lt;'KPI TARGETS'!$B$6,1,0)+IF(G170&lt;'KPI TARGETS'!$B$7,1,0)+IF(M170&gt;'KPI TARGETS'!$B$8,1,0)+IF(N170&lt;'KPI TARGETS'!$B$9,1,0)+IF(O170&lt;'KPI TARGETS'!$B$10,1,0)</x:f>
        <x:v>2</x:v>
      </x:c>
      <x:c r="Q170" t="str">
        <x:f>IF(P170&gt;='KPI TARGETS'!$B$11,"HIGH",IF(P170=1,"WATCH","ON TRACK"))</x:f>
        <x:v>HIGH</x:v>
      </x:c>
      <x:c r="R170" s="18" t="str"/>
    </x:row>
    <x:row r="171">
      <x:c r="A171" t="str">
        <x:v>W2</x:v>
      </x:c>
      <x:c r="B171" t="str">
        <x:v>TL 03</x:v>
      </x:c>
      <x:c r="C171" t="str">
        <x:v>T03-A11</x:v>
      </x:c>
      <x:c r="D171" s="18" t="n">
        <x:v>102</x:v>
      </x:c>
      <x:c r="E171" s="18" t="n">
        <x:v>29</x:v>
      </x:c>
      <x:c r="F171" s="18" t="n">
        <x:v>32</x:v>
      </x:c>
      <x:c r="G171" s="19" t="n">
        <x:v>0.902</x:v>
      </x:c>
      <x:c r="H171" s="18" t="n">
        <x:v>53550</x:v>
      </x:c>
      <x:c r="I171" s="18" t="n">
        <x:v>5</x:v>
      </x:c>
      <x:c r="J171" s="18" t="n">
        <x:v>5</x:v>
      </x:c>
      <x:c r="K171" s="18" t="n">
        <x:v>88</x:v>
      </x:c>
      <x:c r="L171" s="14" t="n">
        <x:f>IFERROR(E171/F171,0)</x:f>
        <x:v>0.90625</x:v>
      </x:c>
      <x:c r="M171" s="16" t="n">
        <x:f>IFERROR(H171/D171,0)</x:f>
        <x:v>525</x:v>
      </x:c>
      <x:c r="N171" s="14" t="n">
        <x:f>IFERROR(J171/I171,0)</x:f>
        <x:v>1</x:v>
      </x:c>
      <x:c r="O171" s="14" t="n">
        <x:f>IFERROR(K171/D171,0)</x:f>
        <x:v>0.8627450980392157</x:v>
      </x:c>
      <x:c r="P171" t="n">
        <x:f>IF(L171&lt;'KPI TARGETS'!$B$6,1,0)+IF(G171&lt;'KPI TARGETS'!$B$7,1,0)+IF(M171&gt;'KPI TARGETS'!$B$8,1,0)+IF(N171&lt;'KPI TARGETS'!$B$9,1,0)+IF(O171&lt;'KPI TARGETS'!$B$10,1,0)</x:f>
        <x:v>3</x:v>
      </x:c>
      <x:c r="Q171" t="str">
        <x:f>IF(P171&gt;='KPI TARGETS'!$B$11,"HIGH",IF(P171=1,"WATCH","ON TRACK"))</x:f>
        <x:v>HIGH</x:v>
      </x:c>
      <x:c r="R171" s="18" t="str"/>
    </x:row>
    <x:row r="172">
      <x:c r="A172" t="str">
        <x:v>W2</x:v>
      </x:c>
      <x:c r="B172" t="str">
        <x:v>TL 03</x:v>
      </x:c>
      <x:c r="C172" t="str">
        <x:v>T03-A12</x:v>
      </x:c>
      <x:c r="D172" s="18" t="n">
        <x:v>115</x:v>
      </x:c>
      <x:c r="E172" s="18" t="n">
        <x:v>19</x:v>
      </x:c>
      <x:c r="F172" s="18" t="n">
        <x:v>23</x:v>
      </x:c>
      <x:c r="G172" s="19" t="n">
        <x:v>0.918</x:v>
      </x:c>
      <x:c r="H172" s="18" t="n">
        <x:v>65435</x:v>
      </x:c>
      <x:c r="I172" s="18" t="n">
        <x:v>5</x:v>
      </x:c>
      <x:c r="J172" s="18" t="n">
        <x:v>5</x:v>
      </x:c>
      <x:c r="K172" s="18" t="n">
        <x:v>95</x:v>
      </x:c>
      <x:c r="L172" s="14" t="n">
        <x:f>IFERROR(E172/F172,0)</x:f>
        <x:v>0.8260869565217391</x:v>
      </x:c>
      <x:c r="M172" s="16" t="n">
        <x:f>IFERROR(H172/D172,0)</x:f>
        <x:v>569</x:v>
      </x:c>
      <x:c r="N172" s="14" t="n">
        <x:f>IFERROR(J172/I172,0)</x:f>
        <x:v>1</x:v>
      </x:c>
      <x:c r="O172" s="14" t="n">
        <x:f>IFERROR(K172/D172,0)</x:f>
        <x:v>0.8260869565217391</x:v>
      </x:c>
      <x:c r="P172" t="n">
        <x:f>IF(L172&lt;'KPI TARGETS'!$B$6,1,0)+IF(G172&lt;'KPI TARGETS'!$B$7,1,0)+IF(M172&gt;'KPI TARGETS'!$B$8,1,0)+IF(N172&lt;'KPI TARGETS'!$B$9,1,0)+IF(O172&lt;'KPI TARGETS'!$B$10,1,0)</x:f>
        <x:v>4</x:v>
      </x:c>
      <x:c r="Q172" t="str">
        <x:f>IF(P172&gt;='KPI TARGETS'!$B$11,"HIGH",IF(P172=1,"WATCH","ON TRACK"))</x:f>
        <x:v>HIGH</x:v>
      </x:c>
      <x:c r="R172" s="18" t="str"/>
    </x:row>
    <x:row r="173">
      <x:c r="A173" t="str">
        <x:v>W2</x:v>
      </x:c>
      <x:c r="B173" t="str">
        <x:v>TL 03</x:v>
      </x:c>
      <x:c r="C173" t="str">
        <x:v>T03-A13</x:v>
      </x:c>
      <x:c r="D173" s="18" t="n">
        <x:v>100</x:v>
      </x:c>
      <x:c r="E173" s="18" t="n">
        <x:v>29</x:v>
      </x:c>
      <x:c r="F173" s="18" t="n">
        <x:v>29</x:v>
      </x:c>
      <x:c r="G173" s="19" t="n">
        <x:v>0.925</x:v>
      </x:c>
      <x:c r="H173" s="18" t="n">
        <x:v>57900</x:v>
      </x:c>
      <x:c r="I173" s="18" t="n">
        <x:v>5</x:v>
      </x:c>
      <x:c r="J173" s="18" t="n">
        <x:v>5</x:v>
      </x:c>
      <x:c r="K173" s="18" t="n">
        <x:v>82</x:v>
      </x:c>
      <x:c r="L173" s="14" t="n">
        <x:f>IFERROR(E173/F173,0)</x:f>
        <x:v>1</x:v>
      </x:c>
      <x:c r="M173" s="16" t="n">
        <x:f>IFERROR(H173/D173,0)</x:f>
        <x:v>579</x:v>
      </x:c>
      <x:c r="N173" s="14" t="n">
        <x:f>IFERROR(J173/I173,0)</x:f>
        <x:v>1</x:v>
      </x:c>
      <x:c r="O173" s="14" t="n">
        <x:f>IFERROR(K173/D173,0)</x:f>
        <x:v>0.82</x:v>
      </x:c>
      <x:c r="P173" t="n">
        <x:f>IF(L173&lt;'KPI TARGETS'!$B$6,1,0)+IF(G173&lt;'KPI TARGETS'!$B$7,1,0)+IF(M173&gt;'KPI TARGETS'!$B$8,1,0)+IF(N173&lt;'KPI TARGETS'!$B$9,1,0)+IF(O173&lt;'KPI TARGETS'!$B$10,1,0)</x:f>
        <x:v>3</x:v>
      </x:c>
      <x:c r="Q173" t="str">
        <x:f>IF(P173&gt;='KPI TARGETS'!$B$11,"HIGH",IF(P173=1,"WATCH","ON TRACK"))</x:f>
        <x:v>HIGH</x:v>
      </x:c>
      <x:c r="R173" s="18" t="str"/>
    </x:row>
    <x:row r="174">
      <x:c r="A174" t="str">
        <x:v>W2</x:v>
      </x:c>
      <x:c r="B174" t="str">
        <x:v>TL 03</x:v>
      </x:c>
      <x:c r="C174" t="str">
        <x:v>T03-A14</x:v>
      </x:c>
      <x:c r="D174" s="18" t="n">
        <x:v>160</x:v>
      </x:c>
      <x:c r="E174" s="18" t="n">
        <x:v>21</x:v>
      </x:c>
      <x:c r="F174" s="18" t="n">
        <x:v>22</x:v>
      </x:c>
      <x:c r="G174" s="19" t="n">
        <x:v>0.894</x:v>
      </x:c>
      <x:c r="H174" s="18" t="n">
        <x:v>88800</x:v>
      </x:c>
      <x:c r="I174" s="18" t="n">
        <x:v>5</x:v>
      </x:c>
      <x:c r="J174" s="18" t="n">
        <x:v>5</x:v>
      </x:c>
      <x:c r="K174" s="18" t="n">
        <x:v>136</x:v>
      </x:c>
      <x:c r="L174" s="14" t="n">
        <x:f>IFERROR(E174/F174,0)</x:f>
        <x:v>0.9545454545454546</x:v>
      </x:c>
      <x:c r="M174" s="16" t="n">
        <x:f>IFERROR(H174/D174,0)</x:f>
        <x:v>555</x:v>
      </x:c>
      <x:c r="N174" s="14" t="n">
        <x:f>IFERROR(J174/I174,0)</x:f>
        <x:v>1</x:v>
      </x:c>
      <x:c r="O174" s="14" t="n">
        <x:f>IFERROR(K174/D174,0)</x:f>
        <x:v>0.85</x:v>
      </x:c>
      <x:c r="P174" t="n">
        <x:f>IF(L174&lt;'KPI TARGETS'!$B$6,1,0)+IF(G174&lt;'KPI TARGETS'!$B$7,1,0)+IF(M174&gt;'KPI TARGETS'!$B$8,1,0)+IF(N174&lt;'KPI TARGETS'!$B$9,1,0)+IF(O174&lt;'KPI TARGETS'!$B$10,1,0)</x:f>
        <x:v>3</x:v>
      </x:c>
      <x:c r="Q174" t="str">
        <x:f>IF(P174&gt;='KPI TARGETS'!$B$11,"HIGH",IF(P174=1,"WATCH","ON TRACK"))</x:f>
        <x:v>HIGH</x:v>
      </x:c>
      <x:c r="R174" s="18" t="str"/>
    </x:row>
    <x:row r="175">
      <x:c r="A175" t="str">
        <x:v>W2</x:v>
      </x:c>
      <x:c r="B175" t="str">
        <x:v>TL 04</x:v>
      </x:c>
      <x:c r="C175" t="str">
        <x:v>T04-A01</x:v>
      </x:c>
      <x:c r="D175" s="18" t="n">
        <x:v>116</x:v>
      </x:c>
      <x:c r="E175" s="18" t="n">
        <x:v>13</x:v>
      </x:c>
      <x:c r="F175" s="18" t="n">
        <x:v>15</x:v>
      </x:c>
      <x:c r="G175" s="19" t="n">
        <x:v>0.878</x:v>
      </x:c>
      <x:c r="H175" s="18" t="n">
        <x:v>59624</x:v>
      </x:c>
      <x:c r="I175" s="18" t="n">
        <x:v>5</x:v>
      </x:c>
      <x:c r="J175" s="18" t="n">
        <x:v>5</x:v>
      </x:c>
      <x:c r="K175" s="18" t="n">
        <x:v>97</x:v>
      </x:c>
      <x:c r="L175" s="14" t="n">
        <x:f>IFERROR(E175/F175,0)</x:f>
        <x:v>0.8666666666666667</x:v>
      </x:c>
      <x:c r="M175" s="16" t="n">
        <x:f>IFERROR(H175/D175,0)</x:f>
        <x:v>514</x:v>
      </x:c>
      <x:c r="N175" s="14" t="n">
        <x:f>IFERROR(J175/I175,0)</x:f>
        <x:v>1</x:v>
      </x:c>
      <x:c r="O175" s="14" t="n">
        <x:f>IFERROR(K175/D175,0)</x:f>
        <x:v>0.8362068965517241</x:v>
      </x:c>
      <x:c r="P175" t="n">
        <x:f>IF(L175&lt;'KPI TARGETS'!$B$6,1,0)+IF(G175&lt;'KPI TARGETS'!$B$7,1,0)+IF(M175&gt;'KPI TARGETS'!$B$8,1,0)+IF(N175&lt;'KPI TARGETS'!$B$9,1,0)+IF(O175&lt;'KPI TARGETS'!$B$10,1,0)</x:f>
        <x:v>4</x:v>
      </x:c>
      <x:c r="Q175" t="str">
        <x:f>IF(P175&gt;='KPI TARGETS'!$B$11,"HIGH",IF(P175=1,"WATCH","ON TRACK"))</x:f>
        <x:v>HIGH</x:v>
      </x:c>
      <x:c r="R175" s="18" t="str"/>
    </x:row>
    <x:row r="176">
      <x:c r="A176" t="str">
        <x:v>W2</x:v>
      </x:c>
      <x:c r="B176" t="str">
        <x:v>TL 04</x:v>
      </x:c>
      <x:c r="C176" t="str">
        <x:v>T04-A02</x:v>
      </x:c>
      <x:c r="D176" s="18" t="n">
        <x:v>155</x:v>
      </x:c>
      <x:c r="E176" s="18" t="n">
        <x:v>31</x:v>
      </x:c>
      <x:c r="F176" s="18" t="n">
        <x:v>33</x:v>
      </x:c>
      <x:c r="G176" s="19" t="n">
        <x:v>0.855</x:v>
      </x:c>
      <x:c r="H176" s="18" t="n">
        <x:v>86490</x:v>
      </x:c>
      <x:c r="I176" s="18" t="n">
        <x:v>5</x:v>
      </x:c>
      <x:c r="J176" s="18" t="n">
        <x:v>4</x:v>
      </x:c>
      <x:c r="K176" s="18" t="n">
        <x:v>146</x:v>
      </x:c>
      <x:c r="L176" s="14" t="n">
        <x:f>IFERROR(E176/F176,0)</x:f>
        <x:v>0.9393939393939394</x:v>
      </x:c>
      <x:c r="M176" s="16" t="n">
        <x:f>IFERROR(H176/D176,0)</x:f>
        <x:v>558</x:v>
      </x:c>
      <x:c r="N176" s="14" t="n">
        <x:f>IFERROR(J176/I176,0)</x:f>
        <x:v>0.8</x:v>
      </x:c>
      <x:c r="O176" s="14" t="n">
        <x:f>IFERROR(K176/D176,0)</x:f>
        <x:v>0.9419354838709677</x:v>
      </x:c>
      <x:c r="P176" t="n">
        <x:f>IF(L176&lt;'KPI TARGETS'!$B$6,1,0)+IF(G176&lt;'KPI TARGETS'!$B$7,1,0)+IF(M176&gt;'KPI TARGETS'!$B$8,1,0)+IF(N176&lt;'KPI TARGETS'!$B$9,1,0)+IF(O176&lt;'KPI TARGETS'!$B$10,1,0)</x:f>
        <x:v>3</x:v>
      </x:c>
      <x:c r="Q176" t="str">
        <x:f>IF(P176&gt;='KPI TARGETS'!$B$11,"HIGH",IF(P176=1,"WATCH","ON TRACK"))</x:f>
        <x:v>HIGH</x:v>
      </x:c>
      <x:c r="R176" s="18" t="str"/>
    </x:row>
    <x:row r="177">
      <x:c r="A177" t="str">
        <x:v>W2</x:v>
      </x:c>
      <x:c r="B177" t="str">
        <x:v>TL 04</x:v>
      </x:c>
      <x:c r="C177" t="str">
        <x:v>T04-A03</x:v>
      </x:c>
      <x:c r="D177" s="18" t="n">
        <x:v>144</x:v>
      </x:c>
      <x:c r="E177" s="18" t="n">
        <x:v>19</x:v>
      </x:c>
      <x:c r="F177" s="18" t="n">
        <x:v>23</x:v>
      </x:c>
      <x:c r="G177" s="19" t="n">
        <x:v>0.891</x:v>
      </x:c>
      <x:c r="H177" s="18" t="n">
        <x:v>82944</x:v>
      </x:c>
      <x:c r="I177" s="18" t="n">
        <x:v>5</x:v>
      </x:c>
      <x:c r="J177" s="18" t="n">
        <x:v>5</x:v>
      </x:c>
      <x:c r="K177" s="18" t="n">
        <x:v>135</x:v>
      </x:c>
      <x:c r="L177" s="14" t="n">
        <x:f>IFERROR(E177/F177,0)</x:f>
        <x:v>0.8260869565217391</x:v>
      </x:c>
      <x:c r="M177" s="16" t="n">
        <x:f>IFERROR(H177/D177,0)</x:f>
        <x:v>576</x:v>
      </x:c>
      <x:c r="N177" s="14" t="n">
        <x:f>IFERROR(J177/I177,0)</x:f>
        <x:v>1</x:v>
      </x:c>
      <x:c r="O177" s="14" t="n">
        <x:f>IFERROR(K177/D177,0)</x:f>
        <x:v>0.9375</x:v>
      </x:c>
      <x:c r="P177" t="n">
        <x:f>IF(L177&lt;'KPI TARGETS'!$B$6,1,0)+IF(G177&lt;'KPI TARGETS'!$B$7,1,0)+IF(M177&gt;'KPI TARGETS'!$B$8,1,0)+IF(N177&lt;'KPI TARGETS'!$B$9,1,0)+IF(O177&lt;'KPI TARGETS'!$B$10,1,0)</x:f>
        <x:v>3</x:v>
      </x:c>
      <x:c r="Q177" t="str">
        <x:f>IF(P177&gt;='KPI TARGETS'!$B$11,"HIGH",IF(P177=1,"WATCH","ON TRACK"))</x:f>
        <x:v>HIGH</x:v>
      </x:c>
      <x:c r="R177" s="18" t="str"/>
    </x:row>
    <x:row r="178">
      <x:c r="A178" t="str">
        <x:v>W2</x:v>
      </x:c>
      <x:c r="B178" t="str">
        <x:v>TL 04</x:v>
      </x:c>
      <x:c r="C178" t="str">
        <x:v>T04-A04</x:v>
      </x:c>
      <x:c r="D178" s="18" t="n">
        <x:v>121</x:v>
      </x:c>
      <x:c r="E178" s="18" t="n">
        <x:v>19</x:v>
      </x:c>
      <x:c r="F178" s="18" t="n">
        <x:v>22</x:v>
      </x:c>
      <x:c r="G178" s="19" t="n">
        <x:v>0.932</x:v>
      </x:c>
      <x:c r="H178" s="18" t="n">
        <x:v>63041</x:v>
      </x:c>
      <x:c r="I178" s="18" t="n">
        <x:v>5</x:v>
      </x:c>
      <x:c r="J178" s="18" t="n">
        <x:v>5</x:v>
      </x:c>
      <x:c r="K178" s="18" t="n">
        <x:v>103</x:v>
      </x:c>
      <x:c r="L178" s="14" t="n">
        <x:f>IFERROR(E178/F178,0)</x:f>
        <x:v>0.8636363636363636</x:v>
      </x:c>
      <x:c r="M178" s="16" t="n">
        <x:f>IFERROR(H178/D178,0)</x:f>
        <x:v>521</x:v>
      </x:c>
      <x:c r="N178" s="14" t="n">
        <x:f>IFERROR(J178/I178,0)</x:f>
        <x:v>1</x:v>
      </x:c>
      <x:c r="O178" s="14" t="n">
        <x:f>IFERROR(K178/D178,0)</x:f>
        <x:v>0.8512396694214877</x:v>
      </x:c>
      <x:c r="P178" t="n">
        <x:f>IF(L178&lt;'KPI TARGETS'!$B$6,1,0)+IF(G178&lt;'KPI TARGETS'!$B$7,1,0)+IF(M178&gt;'KPI TARGETS'!$B$8,1,0)+IF(N178&lt;'KPI TARGETS'!$B$9,1,0)+IF(O178&lt;'KPI TARGETS'!$B$10,1,0)</x:f>
        <x:v>3</x:v>
      </x:c>
      <x:c r="Q178" t="str">
        <x:f>IF(P178&gt;='KPI TARGETS'!$B$11,"HIGH",IF(P178=1,"WATCH","ON TRACK"))</x:f>
        <x:v>HIGH</x:v>
      </x:c>
      <x:c r="R178" s="18" t="str"/>
    </x:row>
    <x:row r="179">
      <x:c r="A179" t="str">
        <x:v>W2</x:v>
      </x:c>
      <x:c r="B179" t="str">
        <x:v>TL 04</x:v>
      </x:c>
      <x:c r="C179" t="str">
        <x:v>T04-A05</x:v>
      </x:c>
      <x:c r="D179" s="18" t="n">
        <x:v>152</x:v>
      </x:c>
      <x:c r="E179" s="18" t="n">
        <x:v>22</x:v>
      </x:c>
      <x:c r="F179" s="18" t="n">
        <x:v>25</x:v>
      </x:c>
      <x:c r="G179" s="19" t="n">
        <x:v>0.975</x:v>
      </x:c>
      <x:c r="H179" s="18" t="n">
        <x:v>64144</x:v>
      </x:c>
      <x:c r="I179" s="18" t="n">
        <x:v>5</x:v>
      </x:c>
      <x:c r="J179" s="18" t="n">
        <x:v>5</x:v>
      </x:c>
      <x:c r="K179" s="18" t="n">
        <x:v>140</x:v>
      </x:c>
      <x:c r="L179" s="14" t="n">
        <x:f>IFERROR(E179/F179,0)</x:f>
        <x:v>0.88</x:v>
      </x:c>
      <x:c r="M179" s="16" t="n">
        <x:f>IFERROR(H179/D179,0)</x:f>
        <x:v>422</x:v>
      </x:c>
      <x:c r="N179" s="14" t="n">
        <x:f>IFERROR(J179/I179,0)</x:f>
        <x:v>1</x:v>
      </x:c>
      <x:c r="O179" s="14" t="n">
        <x:f>IFERROR(K179/D179,0)</x:f>
        <x:v>0.9210526315789473</x:v>
      </x:c>
      <x:c r="P179" t="n">
        <x:f>IF(L179&lt;'KPI TARGETS'!$B$6,1,0)+IF(G179&lt;'KPI TARGETS'!$B$7,1,0)+IF(M179&gt;'KPI TARGETS'!$B$8,1,0)+IF(N179&lt;'KPI TARGETS'!$B$9,1,0)+IF(O179&lt;'KPI TARGETS'!$B$10,1,0)</x:f>
        <x:v>1</x:v>
      </x:c>
      <x:c r="Q179" t="str">
        <x:f>IF(P179&gt;='KPI TARGETS'!$B$11,"HIGH",IF(P179=1,"WATCH","ON TRACK"))</x:f>
        <x:v>WATCH</x:v>
      </x:c>
      <x:c r="R179" s="18" t="str"/>
    </x:row>
    <x:row r="180">
      <x:c r="A180" t="str">
        <x:v>W2</x:v>
      </x:c>
      <x:c r="B180" t="str">
        <x:v>TL 04</x:v>
      </x:c>
      <x:c r="C180" t="str">
        <x:v>T04-A06</x:v>
      </x:c>
      <x:c r="D180" s="18" t="n">
        <x:v>132</x:v>
      </x:c>
      <x:c r="E180" s="18" t="n">
        <x:v>21</x:v>
      </x:c>
      <x:c r="F180" s="18" t="n">
        <x:v>23</x:v>
      </x:c>
      <x:c r="G180" s="19" t="n">
        <x:v>0.865</x:v>
      </x:c>
      <x:c r="H180" s="18" t="n">
        <x:v>77748</x:v>
      </x:c>
      <x:c r="I180" s="18" t="n">
        <x:v>5</x:v>
      </x:c>
      <x:c r="J180" s="18" t="n">
        <x:v>5</x:v>
      </x:c>
      <x:c r="K180" s="18" t="n">
        <x:v>122</x:v>
      </x:c>
      <x:c r="L180" s="14" t="n">
        <x:f>IFERROR(E180/F180,0)</x:f>
        <x:v>0.9130434782608695</x:v>
      </x:c>
      <x:c r="M180" s="16" t="n">
        <x:f>IFERROR(H180/D180,0)</x:f>
        <x:v>589</x:v>
      </x:c>
      <x:c r="N180" s="14" t="n">
        <x:f>IFERROR(J180/I180,0)</x:f>
        <x:v>1</x:v>
      </x:c>
      <x:c r="O180" s="14" t="n">
        <x:f>IFERROR(K180/D180,0)</x:f>
        <x:v>0.9242424242424242</x:v>
      </x:c>
      <x:c r="P180" t="n">
        <x:f>IF(L180&lt;'KPI TARGETS'!$B$6,1,0)+IF(G180&lt;'KPI TARGETS'!$B$7,1,0)+IF(M180&gt;'KPI TARGETS'!$B$8,1,0)+IF(N180&lt;'KPI TARGETS'!$B$9,1,0)+IF(O180&lt;'KPI TARGETS'!$B$10,1,0)</x:f>
        <x:v>2</x:v>
      </x:c>
      <x:c r="Q180" t="str">
        <x:f>IF(P180&gt;='KPI TARGETS'!$B$11,"HIGH",IF(P180=1,"WATCH","ON TRACK"))</x:f>
        <x:v>HIGH</x:v>
      </x:c>
      <x:c r="R180" s="18" t="str"/>
    </x:row>
    <x:row r="181">
      <x:c r="A181" t="str">
        <x:v>W2</x:v>
      </x:c>
      <x:c r="B181" t="str">
        <x:v>TL 04</x:v>
      </x:c>
      <x:c r="C181" t="str">
        <x:v>T04-A07</x:v>
      </x:c>
      <x:c r="D181" s="18" t="n">
        <x:v>152</x:v>
      </x:c>
      <x:c r="E181" s="18" t="n">
        <x:v>15</x:v>
      </x:c>
      <x:c r="F181" s="18" t="n">
        <x:v>18</x:v>
      </x:c>
      <x:c r="G181" s="19" t="n">
        <x:v>0.882</x:v>
      </x:c>
      <x:c r="H181" s="18" t="n">
        <x:v>64448</x:v>
      </x:c>
      <x:c r="I181" s="18" t="n">
        <x:v>5</x:v>
      </x:c>
      <x:c r="J181" s="18" t="n">
        <x:v>5</x:v>
      </x:c>
      <x:c r="K181" s="18" t="n">
        <x:v>139</x:v>
      </x:c>
      <x:c r="L181" s="14" t="n">
        <x:f>IFERROR(E181/F181,0)</x:f>
        <x:v>0.8333333333333334</x:v>
      </x:c>
      <x:c r="M181" s="16" t="n">
        <x:f>IFERROR(H181/D181,0)</x:f>
        <x:v>424</x:v>
      </x:c>
      <x:c r="N181" s="14" t="n">
        <x:f>IFERROR(J181/I181,0)</x:f>
        <x:v>1</x:v>
      </x:c>
      <x:c r="O181" s="14" t="n">
        <x:f>IFERROR(K181/D181,0)</x:f>
        <x:v>0.9144736842105263</x:v>
      </x:c>
      <x:c r="P181" t="n">
        <x:f>IF(L181&lt;'KPI TARGETS'!$B$6,1,0)+IF(G181&lt;'KPI TARGETS'!$B$7,1,0)+IF(M181&gt;'KPI TARGETS'!$B$8,1,0)+IF(N181&lt;'KPI TARGETS'!$B$9,1,0)+IF(O181&lt;'KPI TARGETS'!$B$10,1,0)</x:f>
        <x:v>2</x:v>
      </x:c>
      <x:c r="Q181" t="str">
        <x:f>IF(P181&gt;='KPI TARGETS'!$B$11,"HIGH",IF(P181=1,"WATCH","ON TRACK"))</x:f>
        <x:v>HIGH</x:v>
      </x:c>
      <x:c r="R181" s="18" t="str"/>
    </x:row>
    <x:row r="182">
      <x:c r="A182" t="str">
        <x:v>W2</x:v>
      </x:c>
      <x:c r="B182" t="str">
        <x:v>TL 04</x:v>
      </x:c>
      <x:c r="C182" t="str">
        <x:v>T04-A08</x:v>
      </x:c>
      <x:c r="D182" s="18" t="n">
        <x:v>129</x:v>
      </x:c>
      <x:c r="E182" s="18" t="n">
        <x:v>13</x:v>
      </x:c>
      <x:c r="F182" s="18" t="n">
        <x:v>15</x:v>
      </x:c>
      <x:c r="G182" s="19" t="n">
        <x:v>0.971</x:v>
      </x:c>
      <x:c r="H182" s="18" t="n">
        <x:v>65016</x:v>
      </x:c>
      <x:c r="I182" s="18" t="n">
        <x:v>5</x:v>
      </x:c>
      <x:c r="J182" s="18" t="n">
        <x:v>5</x:v>
      </x:c>
      <x:c r="K182" s="18" t="n">
        <x:v>109</x:v>
      </x:c>
      <x:c r="L182" s="14" t="n">
        <x:f>IFERROR(E182/F182,0)</x:f>
        <x:v>0.8666666666666667</x:v>
      </x:c>
      <x:c r="M182" s="16" t="n">
        <x:f>IFERROR(H182/D182,0)</x:f>
        <x:v>504</x:v>
      </x:c>
      <x:c r="N182" s="14" t="n">
        <x:f>IFERROR(J182/I182,0)</x:f>
        <x:v>1</x:v>
      </x:c>
      <x:c r="O182" s="14" t="n">
        <x:f>IFERROR(K182/D182,0)</x:f>
        <x:v>0.8449612403100775</x:v>
      </x:c>
      <x:c r="P182" t="n">
        <x:f>IF(L182&lt;'KPI TARGETS'!$B$6,1,0)+IF(G182&lt;'KPI TARGETS'!$B$7,1,0)+IF(M182&gt;'KPI TARGETS'!$B$8,1,0)+IF(N182&lt;'KPI TARGETS'!$B$9,1,0)+IF(O182&lt;'KPI TARGETS'!$B$10,1,0)</x:f>
        <x:v>2</x:v>
      </x:c>
      <x:c r="Q182" t="str">
        <x:f>IF(P182&gt;='KPI TARGETS'!$B$11,"HIGH",IF(P182=1,"WATCH","ON TRACK"))</x:f>
        <x:v>HIGH</x:v>
      </x:c>
      <x:c r="R182" s="18" t="str"/>
    </x:row>
    <x:row r="183">
      <x:c r="A183" t="str">
        <x:v>W2</x:v>
      </x:c>
      <x:c r="B183" t="str">
        <x:v>TL 04</x:v>
      </x:c>
      <x:c r="C183" t="str">
        <x:v>T04-A09</x:v>
      </x:c>
      <x:c r="D183" s="18" t="n">
        <x:v>157</x:v>
      </x:c>
      <x:c r="E183" s="18" t="n">
        <x:v>14</x:v>
      </x:c>
      <x:c r="F183" s="18" t="n">
        <x:v>17</x:v>
      </x:c>
      <x:c r="G183" s="19" t="n">
        <x:v>0.878</x:v>
      </x:c>
      <x:c r="H183" s="18" t="n">
        <x:v>84937</x:v>
      </x:c>
      <x:c r="I183" s="18" t="n">
        <x:v>5</x:v>
      </x:c>
      <x:c r="J183" s="18" t="n">
        <x:v>5</x:v>
      </x:c>
      <x:c r="K183" s="18" t="n">
        <x:v>150</x:v>
      </x:c>
      <x:c r="L183" s="14" t="n">
        <x:f>IFERROR(E183/F183,0)</x:f>
        <x:v>0.8235294117647058</x:v>
      </x:c>
      <x:c r="M183" s="16" t="n">
        <x:f>IFERROR(H183/D183,0)</x:f>
        <x:v>541</x:v>
      </x:c>
      <x:c r="N183" s="14" t="n">
        <x:f>IFERROR(J183/I183,0)</x:f>
        <x:v>1</x:v>
      </x:c>
      <x:c r="O183" s="14" t="n">
        <x:f>IFERROR(K183/D183,0)</x:f>
        <x:v>0.9554140127388535</x:v>
      </x:c>
      <x:c r="P183" t="n">
        <x:f>IF(L183&lt;'KPI TARGETS'!$B$6,1,0)+IF(G183&lt;'KPI TARGETS'!$B$7,1,0)+IF(M183&gt;'KPI TARGETS'!$B$8,1,0)+IF(N183&lt;'KPI TARGETS'!$B$9,1,0)+IF(O183&lt;'KPI TARGETS'!$B$10,1,0)</x:f>
        <x:v>3</x:v>
      </x:c>
      <x:c r="Q183" t="str">
        <x:f>IF(P183&gt;='KPI TARGETS'!$B$11,"HIGH",IF(P183=1,"WATCH","ON TRACK"))</x:f>
        <x:v>HIGH</x:v>
      </x:c>
      <x:c r="R183" s="18" t="str"/>
    </x:row>
    <x:row r="184">
      <x:c r="A184" t="str">
        <x:v>W2</x:v>
      </x:c>
      <x:c r="B184" t="str">
        <x:v>TL 04</x:v>
      </x:c>
      <x:c r="C184" t="str">
        <x:v>T04-A10</x:v>
      </x:c>
      <x:c r="D184" s="18" t="n">
        <x:v>105</x:v>
      </x:c>
      <x:c r="E184" s="18" t="n">
        <x:v>20</x:v>
      </x:c>
      <x:c r="F184" s="18" t="n">
        <x:v>23</x:v>
      </x:c>
      <x:c r="G184" s="19" t="n">
        <x:v>0.94</x:v>
      </x:c>
      <x:c r="H184" s="18" t="n">
        <x:v>55860</x:v>
      </x:c>
      <x:c r="I184" s="18" t="n">
        <x:v>5</x:v>
      </x:c>
      <x:c r="J184" s="18" t="n">
        <x:v>5</x:v>
      </x:c>
      <x:c r="K184" s="18" t="n">
        <x:v>91</x:v>
      </x:c>
      <x:c r="L184" s="14" t="n">
        <x:f>IFERROR(E184/F184,0)</x:f>
        <x:v>0.8695652173913043</x:v>
      </x:c>
      <x:c r="M184" s="16" t="n">
        <x:f>IFERROR(H184/D184,0)</x:f>
        <x:v>532</x:v>
      </x:c>
      <x:c r="N184" s="14" t="n">
        <x:f>IFERROR(J184/I184,0)</x:f>
        <x:v>1</x:v>
      </x:c>
      <x:c r="O184" s="14" t="n">
        <x:f>IFERROR(K184/D184,0)</x:f>
        <x:v>0.8666666666666667</x:v>
      </x:c>
      <x:c r="P184" t="n">
        <x:f>IF(L184&lt;'KPI TARGETS'!$B$6,1,0)+IF(G184&lt;'KPI TARGETS'!$B$7,1,0)+IF(M184&gt;'KPI TARGETS'!$B$8,1,0)+IF(N184&lt;'KPI TARGETS'!$B$9,1,0)+IF(O184&lt;'KPI TARGETS'!$B$10,1,0)</x:f>
        <x:v>3</x:v>
      </x:c>
      <x:c r="Q184" t="str">
        <x:f>IF(P184&gt;='KPI TARGETS'!$B$11,"HIGH",IF(P184=1,"WATCH","ON TRACK"))</x:f>
        <x:v>HIGH</x:v>
      </x:c>
      <x:c r="R184" s="18" t="str"/>
    </x:row>
    <x:row r="185">
      <x:c r="A185" t="str">
        <x:v>W2</x:v>
      </x:c>
      <x:c r="B185" t="str">
        <x:v>TL 04</x:v>
      </x:c>
      <x:c r="C185" t="str">
        <x:v>T04-A11</x:v>
      </x:c>
      <x:c r="D185" s="18" t="n">
        <x:v>102</x:v>
      </x:c>
      <x:c r="E185" s="18" t="n">
        <x:v>12</x:v>
      </x:c>
      <x:c r="F185" s="18" t="n">
        <x:v>15</x:v>
      </x:c>
      <x:c r="G185" s="19" t="n">
        <x:v>0.907</x:v>
      </x:c>
      <x:c r="H185" s="18" t="n">
        <x:v>41820</x:v>
      </x:c>
      <x:c r="I185" s="18" t="n">
        <x:v>5</x:v>
      </x:c>
      <x:c r="J185" s="18" t="n">
        <x:v>5</x:v>
      </x:c>
      <x:c r="K185" s="18" t="n">
        <x:v>92</x:v>
      </x:c>
      <x:c r="L185" s="14" t="n">
        <x:f>IFERROR(E185/F185,0)</x:f>
        <x:v>0.8</x:v>
      </x:c>
      <x:c r="M185" s="16" t="n">
        <x:f>IFERROR(H185/D185,0)</x:f>
        <x:v>410</x:v>
      </x:c>
      <x:c r="N185" s="14" t="n">
        <x:f>IFERROR(J185/I185,0)</x:f>
        <x:v>1</x:v>
      </x:c>
      <x:c r="O185" s="14" t="n">
        <x:f>IFERROR(K185/D185,0)</x:f>
        <x:v>0.9019607843137255</x:v>
      </x:c>
      <x:c r="P185" t="n">
        <x:f>IF(L185&lt;'KPI TARGETS'!$B$6,1,0)+IF(G185&lt;'KPI TARGETS'!$B$7,1,0)+IF(M185&gt;'KPI TARGETS'!$B$8,1,0)+IF(N185&lt;'KPI TARGETS'!$B$9,1,0)+IF(O185&lt;'KPI TARGETS'!$B$10,1,0)</x:f>
        <x:v>2</x:v>
      </x:c>
      <x:c r="Q185" t="str">
        <x:f>IF(P185&gt;='KPI TARGETS'!$B$11,"HIGH",IF(P185=1,"WATCH","ON TRACK"))</x:f>
        <x:v>HIGH</x:v>
      </x:c>
      <x:c r="R185" s="18" t="str"/>
    </x:row>
    <x:row r="186">
      <x:c r="A186" t="str">
        <x:v>W2</x:v>
      </x:c>
      <x:c r="B186" t="str">
        <x:v>TL 04</x:v>
      </x:c>
      <x:c r="C186" t="str">
        <x:v>T04-A12</x:v>
      </x:c>
      <x:c r="D186" s="18" t="n">
        <x:v>100</x:v>
      </x:c>
      <x:c r="E186" s="18" t="n">
        <x:v>27</x:v>
      </x:c>
      <x:c r="F186" s="18" t="n">
        <x:v>33</x:v>
      </x:c>
      <x:c r="G186" s="19" t="n">
        <x:v>0.959</x:v>
      </x:c>
      <x:c r="H186" s="18" t="n">
        <x:v>43900</x:v>
      </x:c>
      <x:c r="I186" s="18" t="n">
        <x:v>5</x:v>
      </x:c>
      <x:c r="J186" s="18" t="n">
        <x:v>5</x:v>
      </x:c>
      <x:c r="K186" s="18" t="n">
        <x:v>86</x:v>
      </x:c>
      <x:c r="L186" s="14" t="n">
        <x:f>IFERROR(E186/F186,0)</x:f>
        <x:v>0.8181818181818182</x:v>
      </x:c>
      <x:c r="M186" s="16" t="n">
        <x:f>IFERROR(H186/D186,0)</x:f>
        <x:v>439</x:v>
      </x:c>
      <x:c r="N186" s="14" t="n">
        <x:f>IFERROR(J186/I186,0)</x:f>
        <x:v>1</x:v>
      </x:c>
      <x:c r="O186" s="14" t="n">
        <x:f>IFERROR(K186/D186,0)</x:f>
        <x:v>0.86</x:v>
      </x:c>
      <x:c r="P186" t="n">
        <x:f>IF(L186&lt;'KPI TARGETS'!$B$6,1,0)+IF(G186&lt;'KPI TARGETS'!$B$7,1,0)+IF(M186&gt;'KPI TARGETS'!$B$8,1,0)+IF(N186&lt;'KPI TARGETS'!$B$9,1,0)+IF(O186&lt;'KPI TARGETS'!$B$10,1,0)</x:f>
        <x:v>2</x:v>
      </x:c>
      <x:c r="Q186" t="str">
        <x:f>IF(P186&gt;='KPI TARGETS'!$B$11,"HIGH",IF(P186=1,"WATCH","ON TRACK"))</x:f>
        <x:v>HIGH</x:v>
      </x:c>
      <x:c r="R186" s="18" t="str"/>
    </x:row>
    <x:row r="187">
      <x:c r="A187" t="str">
        <x:v>W2</x:v>
      </x:c>
      <x:c r="B187" t="str">
        <x:v>TL 04</x:v>
      </x:c>
      <x:c r="C187" t="str">
        <x:v>T04-A13</x:v>
      </x:c>
      <x:c r="D187" s="18" t="n">
        <x:v>141</x:v>
      </x:c>
      <x:c r="E187" s="18" t="n">
        <x:v>17</x:v>
      </x:c>
      <x:c r="F187" s="18" t="n">
        <x:v>18</x:v>
      </x:c>
      <x:c r="G187" s="19" t="n">
        <x:v>0.883</x:v>
      </x:c>
      <x:c r="H187" s="18" t="n">
        <x:v>83190</x:v>
      </x:c>
      <x:c r="I187" s="18" t="n">
        <x:v>5</x:v>
      </x:c>
      <x:c r="J187" s="18" t="n">
        <x:v>5</x:v>
      </x:c>
      <x:c r="K187" s="18" t="n">
        <x:v>136</x:v>
      </x:c>
      <x:c r="L187" s="14" t="n">
        <x:f>IFERROR(E187/F187,0)</x:f>
        <x:v>0.9444444444444444</x:v>
      </x:c>
      <x:c r="M187" s="16" t="n">
        <x:f>IFERROR(H187/D187,0)</x:f>
        <x:v>590</x:v>
      </x:c>
      <x:c r="N187" s="14" t="n">
        <x:f>IFERROR(J187/I187,0)</x:f>
        <x:v>1</x:v>
      </x:c>
      <x:c r="O187" s="14" t="n">
        <x:f>IFERROR(K187/D187,0)</x:f>
        <x:v>0.9645390070921985</x:v>
      </x:c>
      <x:c r="P187" t="n">
        <x:f>IF(L187&lt;'KPI TARGETS'!$B$6,1,0)+IF(G187&lt;'KPI TARGETS'!$B$7,1,0)+IF(M187&gt;'KPI TARGETS'!$B$8,1,0)+IF(N187&lt;'KPI TARGETS'!$B$9,1,0)+IF(O187&lt;'KPI TARGETS'!$B$10,1,0)</x:f>
        <x:v>2</x:v>
      </x:c>
      <x:c r="Q187" t="str">
        <x:f>IF(P187&gt;='KPI TARGETS'!$B$11,"HIGH",IF(P187=1,"WATCH","ON TRACK"))</x:f>
        <x:v>HIGH</x:v>
      </x:c>
      <x:c r="R187" s="18" t="str"/>
    </x:row>
    <x:row r="188">
      <x:c r="A188" t="str">
        <x:v>W2</x:v>
      </x:c>
      <x:c r="B188" t="str">
        <x:v>TL 04</x:v>
      </x:c>
      <x:c r="C188" t="str">
        <x:v>T04-A14</x:v>
      </x:c>
      <x:c r="D188" s="18" t="n">
        <x:v>162</x:v>
      </x:c>
      <x:c r="E188" s="18" t="n">
        <x:v>16</x:v>
      </x:c>
      <x:c r="F188" s="18" t="n">
        <x:v>18</x:v>
      </x:c>
      <x:c r="G188" s="19" t="n">
        <x:v>0.862</x:v>
      </x:c>
      <x:c r="H188" s="18" t="n">
        <x:v>89910</x:v>
      </x:c>
      <x:c r="I188" s="18" t="n">
        <x:v>5</x:v>
      </x:c>
      <x:c r="J188" s="18" t="n">
        <x:v>5</x:v>
      </x:c>
      <x:c r="K188" s="18" t="n">
        <x:v>143</x:v>
      </x:c>
      <x:c r="L188" s="14" t="n">
        <x:f>IFERROR(E188/F188,0)</x:f>
        <x:v>0.8888888888888888</x:v>
      </x:c>
      <x:c r="M188" s="16" t="n">
        <x:f>IFERROR(H188/D188,0)</x:f>
        <x:v>555</x:v>
      </x:c>
      <x:c r="N188" s="14" t="n">
        <x:f>IFERROR(J188/I188,0)</x:f>
        <x:v>1</x:v>
      </x:c>
      <x:c r="O188" s="14" t="n">
        <x:f>IFERROR(K188/D188,0)</x:f>
        <x:v>0.8827160493827161</x:v>
      </x:c>
      <x:c r="P188" t="n">
        <x:f>IF(L188&lt;'KPI TARGETS'!$B$6,1,0)+IF(G188&lt;'KPI TARGETS'!$B$7,1,0)+IF(M188&gt;'KPI TARGETS'!$B$8,1,0)+IF(N188&lt;'KPI TARGETS'!$B$9,1,0)+IF(O188&lt;'KPI TARGETS'!$B$10,1,0)</x:f>
        <x:v>3</x:v>
      </x:c>
      <x:c r="Q188" t="str">
        <x:f>IF(P188&gt;='KPI TARGETS'!$B$11,"HIGH",IF(P188=1,"WATCH","ON TRACK"))</x:f>
        <x:v>HIGH</x:v>
      </x:c>
      <x:c r="R188" s="18" t="str"/>
    </x:row>
    <x:row r="189">
      <x:c r="A189" t="str">
        <x:v>W2</x:v>
      </x:c>
      <x:c r="B189" t="str">
        <x:v>TL 04</x:v>
      </x:c>
      <x:c r="C189" t="str">
        <x:v>T04-A15</x:v>
      </x:c>
      <x:c r="D189" s="18" t="n">
        <x:v>116</x:v>
      </x:c>
      <x:c r="E189" s="18" t="n">
        <x:v>14</x:v>
      </x:c>
      <x:c r="F189" s="18" t="n">
        <x:v>16</x:v>
      </x:c>
      <x:c r="G189" s="19" t="n">
        <x:v>0.941</x:v>
      </x:c>
      <x:c r="H189" s="18" t="n">
        <x:v>47676</x:v>
      </x:c>
      <x:c r="I189" s="18" t="n">
        <x:v>5</x:v>
      </x:c>
      <x:c r="J189" s="18" t="n">
        <x:v>5</x:v>
      </x:c>
      <x:c r="K189" s="18" t="n">
        <x:v>96</x:v>
      </x:c>
      <x:c r="L189" s="14" t="n">
        <x:f>IFERROR(E189/F189,0)</x:f>
        <x:v>0.875</x:v>
      </x:c>
      <x:c r="M189" s="16" t="n">
        <x:f>IFERROR(H189/D189,0)</x:f>
        <x:v>411</x:v>
      </x:c>
      <x:c r="N189" s="14" t="n">
        <x:f>IFERROR(J189/I189,0)</x:f>
        <x:v>1</x:v>
      </x:c>
      <x:c r="O189" s="14" t="n">
        <x:f>IFERROR(K189/D189,0)</x:f>
        <x:v>0.8275862068965517</x:v>
      </x:c>
      <x:c r="P189" t="n">
        <x:f>IF(L189&lt;'KPI TARGETS'!$B$6,1,0)+IF(G189&lt;'KPI TARGETS'!$B$7,1,0)+IF(M189&gt;'KPI TARGETS'!$B$8,1,0)+IF(N189&lt;'KPI TARGETS'!$B$9,1,0)+IF(O189&lt;'KPI TARGETS'!$B$10,1,0)</x:f>
        <x:v>2</x:v>
      </x:c>
      <x:c r="Q189" t="str">
        <x:f>IF(P189&gt;='KPI TARGETS'!$B$11,"HIGH",IF(P189=1,"WATCH","ON TRACK"))</x:f>
        <x:v>HIGH</x:v>
      </x:c>
      <x:c r="R189" s="18" t="str"/>
    </x:row>
    <x:row r="190">
      <x:c r="A190" t="str">
        <x:v>W2</x:v>
      </x:c>
      <x:c r="B190" t="str">
        <x:v>TL 04</x:v>
      </x:c>
      <x:c r="C190" t="str">
        <x:v>T04-A16</x:v>
      </x:c>
      <x:c r="D190" s="18" t="n">
        <x:v>101</x:v>
      </x:c>
      <x:c r="E190" s="18" t="n">
        <x:v>30</x:v>
      </x:c>
      <x:c r="F190" s="18" t="n">
        <x:v>33</x:v>
      </x:c>
      <x:c r="G190" s="19" t="n">
        <x:v>0.917</x:v>
      </x:c>
      <x:c r="H190" s="18" t="n">
        <x:v>45450</x:v>
      </x:c>
      <x:c r="I190" s="18" t="n">
        <x:v>5</x:v>
      </x:c>
      <x:c r="J190" s="18" t="n">
        <x:v>5</x:v>
      </x:c>
      <x:c r="K190" s="18" t="n">
        <x:v>94</x:v>
      </x:c>
      <x:c r="L190" s="14" t="n">
        <x:f>IFERROR(E190/F190,0)</x:f>
        <x:v>0.9090909090909091</x:v>
      </x:c>
      <x:c r="M190" s="16" t="n">
        <x:f>IFERROR(H190/D190,0)</x:f>
        <x:v>450</x:v>
      </x:c>
      <x:c r="N190" s="14" t="n">
        <x:f>IFERROR(J190/I190,0)</x:f>
        <x:v>1</x:v>
      </x:c>
      <x:c r="O190" s="14" t="n">
        <x:f>IFERROR(K190/D190,0)</x:f>
        <x:v>0.9306930693069307</x:v>
      </x:c>
      <x:c r="P190" t="n">
        <x:f>IF(L190&lt;'KPI TARGETS'!$B$6,1,0)+IF(G190&lt;'KPI TARGETS'!$B$7,1,0)+IF(M190&gt;'KPI TARGETS'!$B$8,1,0)+IF(N190&lt;'KPI TARGETS'!$B$9,1,0)+IF(O190&lt;'KPI TARGETS'!$B$10,1,0)</x:f>
        <x:v>1</x:v>
      </x:c>
      <x:c r="Q190" t="str">
        <x:f>IF(P190&gt;='KPI TARGETS'!$B$11,"HIGH",IF(P190=1,"WATCH","ON TRACK"))</x:f>
        <x:v>WATCH</x:v>
      </x:c>
      <x:c r="R190" s="18" t="str"/>
    </x:row>
    <x:row r="191">
      <x:c r="A191" t="str">
        <x:v>W2</x:v>
      </x:c>
      <x:c r="B191" t="str">
        <x:v>TL 04</x:v>
      </x:c>
      <x:c r="C191" t="str">
        <x:v>T04-A17</x:v>
      </x:c>
      <x:c r="D191" s="18" t="n">
        <x:v>132</x:v>
      </x:c>
      <x:c r="E191" s="18" t="n">
        <x:v>29</x:v>
      </x:c>
      <x:c r="F191" s="18" t="n">
        <x:v>33</x:v>
      </x:c>
      <x:c r="G191" s="19" t="n">
        <x:v>0.901</x:v>
      </x:c>
      <x:c r="H191" s="18" t="n">
        <x:v>62964</x:v>
      </x:c>
      <x:c r="I191" s="18" t="n">
        <x:v>5</x:v>
      </x:c>
      <x:c r="J191" s="18" t="n">
        <x:v>5</x:v>
      </x:c>
      <x:c r="K191" s="18" t="n">
        <x:v>115</x:v>
      </x:c>
      <x:c r="L191" s="14" t="n">
        <x:f>IFERROR(E191/F191,0)</x:f>
        <x:v>0.8787878787878788</x:v>
      </x:c>
      <x:c r="M191" s="16" t="n">
        <x:f>IFERROR(H191/D191,0)</x:f>
        <x:v>477</x:v>
      </x:c>
      <x:c r="N191" s="14" t="n">
        <x:f>IFERROR(J191/I191,0)</x:f>
        <x:v>1</x:v>
      </x:c>
      <x:c r="O191" s="14" t="n">
        <x:f>IFERROR(K191/D191,0)</x:f>
        <x:v>0.8712121212121212</x:v>
      </x:c>
      <x:c r="P191" t="n">
        <x:f>IF(L191&lt;'KPI TARGETS'!$B$6,1,0)+IF(G191&lt;'KPI TARGETS'!$B$7,1,0)+IF(M191&gt;'KPI TARGETS'!$B$8,1,0)+IF(N191&lt;'KPI TARGETS'!$B$9,1,0)+IF(O191&lt;'KPI TARGETS'!$B$10,1,0)</x:f>
        <x:v>3</x:v>
      </x:c>
      <x:c r="Q191" t="str">
        <x:f>IF(P191&gt;='KPI TARGETS'!$B$11,"HIGH",IF(P191=1,"WATCH","ON TRACK"))</x:f>
        <x:v>HIGH</x:v>
      </x:c>
      <x:c r="R191" s="18" t="str"/>
    </x:row>
    <x:row r="192">
      <x:c r="A192" t="str">
        <x:v>W2</x:v>
      </x:c>
      <x:c r="B192" t="str">
        <x:v>TL 04</x:v>
      </x:c>
      <x:c r="C192" t="str">
        <x:v>T04-A18</x:v>
      </x:c>
      <x:c r="D192" s="18" t="n">
        <x:v>91</x:v>
      </x:c>
      <x:c r="E192" s="18" t="n">
        <x:v>29</x:v>
      </x:c>
      <x:c r="F192" s="18" t="n">
        <x:v>33</x:v>
      </x:c>
      <x:c r="G192" s="19" t="n">
        <x:v>0.952</x:v>
      </x:c>
      <x:c r="H192" s="18" t="n">
        <x:v>40131</x:v>
      </x:c>
      <x:c r="I192" s="18" t="n">
        <x:v>5</x:v>
      </x:c>
      <x:c r="J192" s="18" t="n">
        <x:v>5</x:v>
      </x:c>
      <x:c r="K192" s="18" t="n">
        <x:v>78</x:v>
      </x:c>
      <x:c r="L192" s="14" t="n">
        <x:f>IFERROR(E192/F192,0)</x:f>
        <x:v>0.8787878787878788</x:v>
      </x:c>
      <x:c r="M192" s="16" t="n">
        <x:f>IFERROR(H192/D192,0)</x:f>
        <x:v>441</x:v>
      </x:c>
      <x:c r="N192" s="14" t="n">
        <x:f>IFERROR(J192/I192,0)</x:f>
        <x:v>1</x:v>
      </x:c>
      <x:c r="O192" s="14" t="n">
        <x:f>IFERROR(K192/D192,0)</x:f>
        <x:v>0.8571428571428571</x:v>
      </x:c>
      <x:c r="P192" t="n">
        <x:f>IF(L192&lt;'KPI TARGETS'!$B$6,1,0)+IF(G192&lt;'KPI TARGETS'!$B$7,1,0)+IF(M192&gt;'KPI TARGETS'!$B$8,1,0)+IF(N192&lt;'KPI TARGETS'!$B$9,1,0)+IF(O192&lt;'KPI TARGETS'!$B$10,1,0)</x:f>
        <x:v>2</x:v>
      </x:c>
      <x:c r="Q192" t="str">
        <x:f>IF(P192&gt;='KPI TARGETS'!$B$11,"HIGH",IF(P192=1,"WATCH","ON TRACK"))</x:f>
        <x:v>HIGH</x:v>
      </x:c>
      <x:c r="R192" s="18" t="str"/>
    </x:row>
    <x:row r="193">
      <x:c r="A193" t="str">
        <x:v>W2</x:v>
      </x:c>
      <x:c r="B193" t="str">
        <x:v>TL 05</x:v>
      </x:c>
      <x:c r="C193" t="str">
        <x:v>T05-A01</x:v>
      </x:c>
      <x:c r="D193" s="18" t="n">
        <x:v>104</x:v>
      </x:c>
      <x:c r="E193" s="18" t="n">
        <x:v>23</x:v>
      </x:c>
      <x:c r="F193" s="18" t="n">
        <x:v>25</x:v>
      </x:c>
      <x:c r="G193" s="19" t="n">
        <x:v>0.925</x:v>
      </x:c>
      <x:c r="H193" s="18" t="n">
        <x:v>58760</x:v>
      </x:c>
      <x:c r="I193" s="18" t="n">
        <x:v>5</x:v>
      </x:c>
      <x:c r="J193" s="18" t="n">
        <x:v>5</x:v>
      </x:c>
      <x:c r="K193" s="18" t="n">
        <x:v>86</x:v>
      </x:c>
      <x:c r="L193" s="14" t="n">
        <x:f>IFERROR(E193/F193,0)</x:f>
        <x:v>0.92</x:v>
      </x:c>
      <x:c r="M193" s="16" t="n">
        <x:f>IFERROR(H193/D193,0)</x:f>
        <x:v>565</x:v>
      </x:c>
      <x:c r="N193" s="14" t="n">
        <x:f>IFERROR(J193/I193,0)</x:f>
        <x:v>1</x:v>
      </x:c>
      <x:c r="O193" s="14" t="n">
        <x:f>IFERROR(K193/D193,0)</x:f>
        <x:v>0.8269230769230769</x:v>
      </x:c>
      <x:c r="P193" t="n">
        <x:f>IF(L193&lt;'KPI TARGETS'!$B$6,1,0)+IF(G193&lt;'KPI TARGETS'!$B$7,1,0)+IF(M193&gt;'KPI TARGETS'!$B$8,1,0)+IF(N193&lt;'KPI TARGETS'!$B$9,1,0)+IF(O193&lt;'KPI TARGETS'!$B$10,1,0)</x:f>
        <x:v>3</x:v>
      </x:c>
      <x:c r="Q193" t="str">
        <x:f>IF(P193&gt;='KPI TARGETS'!$B$11,"HIGH",IF(P193=1,"WATCH","ON TRACK"))</x:f>
        <x:v>HIGH</x:v>
      </x:c>
      <x:c r="R193" s="18" t="str"/>
    </x:row>
    <x:row r="194">
      <x:c r="A194" t="str">
        <x:v>W2</x:v>
      </x:c>
      <x:c r="B194" t="str">
        <x:v>TL 05</x:v>
      </x:c>
      <x:c r="C194" t="str">
        <x:v>T05-A02</x:v>
      </x:c>
      <x:c r="D194" s="18" t="n">
        <x:v>131</x:v>
      </x:c>
      <x:c r="E194" s="18" t="n">
        <x:v>24</x:v>
      </x:c>
      <x:c r="F194" s="18" t="n">
        <x:v>27</x:v>
      </x:c>
      <x:c r="G194" s="19" t="n">
        <x:v>0.885</x:v>
      </x:c>
      <x:c r="H194" s="18" t="n">
        <x:v>55413</x:v>
      </x:c>
      <x:c r="I194" s="18" t="n">
        <x:v>5</x:v>
      </x:c>
      <x:c r="J194" s="18" t="n">
        <x:v>5</x:v>
      </x:c>
      <x:c r="K194" s="18" t="n">
        <x:v>115</x:v>
      </x:c>
      <x:c r="L194" s="14" t="n">
        <x:f>IFERROR(E194/F194,0)</x:f>
        <x:v>0.8888888888888888</x:v>
      </x:c>
      <x:c r="M194" s="16" t="n">
        <x:f>IFERROR(H194/D194,0)</x:f>
        <x:v>423</x:v>
      </x:c>
      <x:c r="N194" s="14" t="n">
        <x:f>IFERROR(J194/I194,0)</x:f>
        <x:v>1</x:v>
      </x:c>
      <x:c r="O194" s="14" t="n">
        <x:f>IFERROR(K194/D194,0)</x:f>
        <x:v>0.8778625954198473</x:v>
      </x:c>
      <x:c r="P194" t="n">
        <x:f>IF(L194&lt;'KPI TARGETS'!$B$6,1,0)+IF(G194&lt;'KPI TARGETS'!$B$7,1,0)+IF(M194&gt;'KPI TARGETS'!$B$8,1,0)+IF(N194&lt;'KPI TARGETS'!$B$9,1,0)+IF(O194&lt;'KPI TARGETS'!$B$10,1,0)</x:f>
        <x:v>3</x:v>
      </x:c>
      <x:c r="Q194" t="str">
        <x:f>IF(P194&gt;='KPI TARGETS'!$B$11,"HIGH",IF(P194=1,"WATCH","ON TRACK"))</x:f>
        <x:v>HIGH</x:v>
      </x:c>
      <x:c r="R194" s="18" t="str"/>
    </x:row>
    <x:row r="195">
      <x:c r="A195" t="str">
        <x:v>W2</x:v>
      </x:c>
      <x:c r="B195" t="str">
        <x:v>TL 05</x:v>
      </x:c>
      <x:c r="C195" t="str">
        <x:v>T05-A03</x:v>
      </x:c>
      <x:c r="D195" s="18" t="n">
        <x:v>159</x:v>
      </x:c>
      <x:c r="E195" s="18" t="n">
        <x:v>16</x:v>
      </x:c>
      <x:c r="F195" s="18" t="n">
        <x:v>16</x:v>
      </x:c>
      <x:c r="G195" s="19" t="n">
        <x:v>0.965</x:v>
      </x:c>
      <x:c r="H195" s="18" t="n">
        <x:v>89676</x:v>
      </x:c>
      <x:c r="I195" s="18" t="n">
        <x:v>5</x:v>
      </x:c>
      <x:c r="J195" s="18" t="n">
        <x:v>5</x:v>
      </x:c>
      <x:c r="K195" s="18" t="n">
        <x:v>145</x:v>
      </x:c>
      <x:c r="L195" s="14" t="n">
        <x:f>IFERROR(E195/F195,0)</x:f>
        <x:v>1</x:v>
      </x:c>
      <x:c r="M195" s="16" t="n">
        <x:f>IFERROR(H195/D195,0)</x:f>
        <x:v>564</x:v>
      </x:c>
      <x:c r="N195" s="14" t="n">
        <x:f>IFERROR(J195/I195,0)</x:f>
        <x:v>1</x:v>
      </x:c>
      <x:c r="O195" s="14" t="n">
        <x:f>IFERROR(K195/D195,0)</x:f>
        <x:v>0.9119496855345912</x:v>
      </x:c>
      <x:c r="P195" t="n">
        <x:f>IF(L195&lt;'KPI TARGETS'!$B$6,1,0)+IF(G195&lt;'KPI TARGETS'!$B$7,1,0)+IF(M195&gt;'KPI TARGETS'!$B$8,1,0)+IF(N195&lt;'KPI TARGETS'!$B$9,1,0)+IF(O195&lt;'KPI TARGETS'!$B$10,1,0)</x:f>
        <x:v>1</x:v>
      </x:c>
      <x:c r="Q195" t="str">
        <x:f>IF(P195&gt;='KPI TARGETS'!$B$11,"HIGH",IF(P195=1,"WATCH","ON TRACK"))</x:f>
        <x:v>WATCH</x:v>
      </x:c>
      <x:c r="R195" s="18" t="str"/>
    </x:row>
    <x:row r="196">
      <x:c r="A196" t="str">
        <x:v>W2</x:v>
      </x:c>
      <x:c r="B196" t="str">
        <x:v>TL 05</x:v>
      </x:c>
      <x:c r="C196" t="str">
        <x:v>T05-A04</x:v>
      </x:c>
      <x:c r="D196" s="18" t="n">
        <x:v>85</x:v>
      </x:c>
      <x:c r="E196" s="18" t="n">
        <x:v>18</x:v>
      </x:c>
      <x:c r="F196" s="18" t="n">
        <x:v>22</x:v>
      </x:c>
      <x:c r="G196" s="19" t="n">
        <x:v>0.885</x:v>
      </x:c>
      <x:c r="H196" s="18" t="n">
        <x:v>50490</x:v>
      </x:c>
      <x:c r="I196" s="18" t="n">
        <x:v>5</x:v>
      </x:c>
      <x:c r="J196" s="18" t="n">
        <x:v>5</x:v>
      </x:c>
      <x:c r="K196" s="18" t="n">
        <x:v>69</x:v>
      </x:c>
      <x:c r="L196" s="14" t="n">
        <x:f>IFERROR(E196/F196,0)</x:f>
        <x:v>0.8181818181818182</x:v>
      </x:c>
      <x:c r="M196" s="16" t="n">
        <x:f>IFERROR(H196/D196,0)</x:f>
        <x:v>594</x:v>
      </x:c>
      <x:c r="N196" s="14" t="n">
        <x:f>IFERROR(J196/I196,0)</x:f>
        <x:v>1</x:v>
      </x:c>
      <x:c r="O196" s="14" t="n">
        <x:f>IFERROR(K196/D196,0)</x:f>
        <x:v>0.8117647058823529</x:v>
      </x:c>
      <x:c r="P196" t="n">
        <x:f>IF(L196&lt;'KPI TARGETS'!$B$6,1,0)+IF(G196&lt;'KPI TARGETS'!$B$7,1,0)+IF(M196&gt;'KPI TARGETS'!$B$8,1,0)+IF(N196&lt;'KPI TARGETS'!$B$9,1,0)+IF(O196&lt;'KPI TARGETS'!$B$10,1,0)</x:f>
        <x:v>4</x:v>
      </x:c>
      <x:c r="Q196" t="str">
        <x:f>IF(P196&gt;='KPI TARGETS'!$B$11,"HIGH",IF(P196=1,"WATCH","ON TRACK"))</x:f>
        <x:v>HIGH</x:v>
      </x:c>
      <x:c r="R196" s="18" t="str"/>
    </x:row>
    <x:row r="197">
      <x:c r="A197" t="str">
        <x:v>W2</x:v>
      </x:c>
      <x:c r="B197" t="str">
        <x:v>TL 05</x:v>
      </x:c>
      <x:c r="C197" t="str">
        <x:v>T05-A05</x:v>
      </x:c>
      <x:c r="D197" s="18" t="n">
        <x:v>147</x:v>
      </x:c>
      <x:c r="E197" s="18" t="n">
        <x:v>22</x:v>
      </x:c>
      <x:c r="F197" s="18" t="n">
        <x:v>26</x:v>
      </x:c>
      <x:c r="G197" s="19" t="n">
        <x:v>0.875</x:v>
      </x:c>
      <x:c r="H197" s="18" t="n">
        <x:v>58800</x:v>
      </x:c>
      <x:c r="I197" s="18" t="n">
        <x:v>5</x:v>
      </x:c>
      <x:c r="J197" s="18" t="n">
        <x:v>5</x:v>
      </x:c>
      <x:c r="K197" s="18" t="n">
        <x:v>125</x:v>
      </x:c>
      <x:c r="L197" s="14" t="n">
        <x:f>IFERROR(E197/F197,0)</x:f>
        <x:v>0.8461538461538461</x:v>
      </x:c>
      <x:c r="M197" s="16" t="n">
        <x:f>IFERROR(H197/D197,0)</x:f>
        <x:v>400</x:v>
      </x:c>
      <x:c r="N197" s="14" t="n">
        <x:f>IFERROR(J197/I197,0)</x:f>
        <x:v>1</x:v>
      </x:c>
      <x:c r="O197" s="14" t="n">
        <x:f>IFERROR(K197/D197,0)</x:f>
        <x:v>0.8503401360544217</x:v>
      </x:c>
      <x:c r="P197" t="n">
        <x:f>IF(L197&lt;'KPI TARGETS'!$B$6,1,0)+IF(G197&lt;'KPI TARGETS'!$B$7,1,0)+IF(M197&gt;'KPI TARGETS'!$B$8,1,0)+IF(N197&lt;'KPI TARGETS'!$B$9,1,0)+IF(O197&lt;'KPI TARGETS'!$B$10,1,0)</x:f>
        <x:v>3</x:v>
      </x:c>
      <x:c r="Q197" t="str">
        <x:f>IF(P197&gt;='KPI TARGETS'!$B$11,"HIGH",IF(P197=1,"WATCH","ON TRACK"))</x:f>
        <x:v>HIGH</x:v>
      </x:c>
      <x:c r="R197" s="18" t="str"/>
    </x:row>
    <x:row r="198">
      <x:c r="A198" t="str">
        <x:v>W2</x:v>
      </x:c>
      <x:c r="B198" t="str">
        <x:v>TL 05</x:v>
      </x:c>
      <x:c r="C198" t="str">
        <x:v>T05-A06</x:v>
      </x:c>
      <x:c r="D198" s="18" t="n">
        <x:v>147</x:v>
      </x:c>
      <x:c r="E198" s="18" t="n">
        <x:v>30</x:v>
      </x:c>
      <x:c r="F198" s="18" t="n">
        <x:v>32</x:v>
      </x:c>
      <x:c r="G198" s="19" t="n">
        <x:v>0.989</x:v>
      </x:c>
      <x:c r="H198" s="18" t="n">
        <x:v>64092</x:v>
      </x:c>
      <x:c r="I198" s="18" t="n">
        <x:v>5</x:v>
      </x:c>
      <x:c r="J198" s="18" t="n">
        <x:v>5</x:v>
      </x:c>
      <x:c r="K198" s="18" t="n">
        <x:v>124</x:v>
      </x:c>
      <x:c r="L198" s="14" t="n">
        <x:f>IFERROR(E198/F198,0)</x:f>
        <x:v>0.9375</x:v>
      </x:c>
      <x:c r="M198" s="16" t="n">
        <x:f>IFERROR(H198/D198,0)</x:f>
        <x:v>436</x:v>
      </x:c>
      <x:c r="N198" s="14" t="n">
        <x:f>IFERROR(J198/I198,0)</x:f>
        <x:v>1</x:v>
      </x:c>
      <x:c r="O198" s="14" t="n">
        <x:f>IFERROR(K198/D198,0)</x:f>
        <x:v>0.8435374149659864</x:v>
      </x:c>
      <x:c r="P198" t="n">
        <x:f>IF(L198&lt;'KPI TARGETS'!$B$6,1,0)+IF(G198&lt;'KPI TARGETS'!$B$7,1,0)+IF(M198&gt;'KPI TARGETS'!$B$8,1,0)+IF(N198&lt;'KPI TARGETS'!$B$9,1,0)+IF(O198&lt;'KPI TARGETS'!$B$10,1,0)</x:f>
        <x:v>1</x:v>
      </x:c>
      <x:c r="Q198" t="str">
        <x:f>IF(P198&gt;='KPI TARGETS'!$B$11,"HIGH",IF(P198=1,"WATCH","ON TRACK"))</x:f>
        <x:v>WATCH</x:v>
      </x:c>
      <x:c r="R198" s="18" t="str"/>
    </x:row>
    <x:row r="199">
      <x:c r="A199" t="str">
        <x:v>W2</x:v>
      </x:c>
      <x:c r="B199" t="str">
        <x:v>TL 05</x:v>
      </x:c>
      <x:c r="C199" t="str">
        <x:v>T05-A07</x:v>
      </x:c>
      <x:c r="D199" s="18" t="n">
        <x:v>145</x:v>
      </x:c>
      <x:c r="E199" s="18" t="n">
        <x:v>30</x:v>
      </x:c>
      <x:c r="F199" s="18" t="n">
        <x:v>32</x:v>
      </x:c>
      <x:c r="G199" s="19" t="n">
        <x:v>0.971</x:v>
      </x:c>
      <x:c r="H199" s="18" t="n">
        <x:v>67280</x:v>
      </x:c>
      <x:c r="I199" s="18" t="n">
        <x:v>5</x:v>
      </x:c>
      <x:c r="J199" s="18" t="n">
        <x:v>5</x:v>
      </x:c>
      <x:c r="K199" s="18" t="n">
        <x:v>119</x:v>
      </x:c>
      <x:c r="L199" s="14" t="n">
        <x:f>IFERROR(E199/F199,0)</x:f>
        <x:v>0.9375</x:v>
      </x:c>
      <x:c r="M199" s="16" t="n">
        <x:f>IFERROR(H199/D199,0)</x:f>
        <x:v>464</x:v>
      </x:c>
      <x:c r="N199" s="14" t="n">
        <x:f>IFERROR(J199/I199,0)</x:f>
        <x:v>1</x:v>
      </x:c>
      <x:c r="O199" s="14" t="n">
        <x:f>IFERROR(K199/D199,0)</x:f>
        <x:v>0.8206896551724138</x:v>
      </x:c>
      <x:c r="P199" t="n">
        <x:f>IF(L199&lt;'KPI TARGETS'!$B$6,1,0)+IF(G199&lt;'KPI TARGETS'!$B$7,1,0)+IF(M199&gt;'KPI TARGETS'!$B$8,1,0)+IF(N199&lt;'KPI TARGETS'!$B$9,1,0)+IF(O199&lt;'KPI TARGETS'!$B$10,1,0)</x:f>
        <x:v>1</x:v>
      </x:c>
      <x:c r="Q199" t="str">
        <x:f>IF(P199&gt;='KPI TARGETS'!$B$11,"HIGH",IF(P199=1,"WATCH","ON TRACK"))</x:f>
        <x:v>WATCH</x:v>
      </x:c>
      <x:c r="R199" s="18" t="str"/>
    </x:row>
    <x:row r="200">
      <x:c r="A200" t="str">
        <x:v>W2</x:v>
      </x:c>
      <x:c r="B200" t="str">
        <x:v>TL 05</x:v>
      </x:c>
      <x:c r="C200" t="str">
        <x:v>T05-A08</x:v>
      </x:c>
      <x:c r="D200" s="18" t="n">
        <x:v>92</x:v>
      </x:c>
      <x:c r="E200" s="18" t="n">
        <x:v>26</x:v>
      </x:c>
      <x:c r="F200" s="18" t="n">
        <x:v>29</x:v>
      </x:c>
      <x:c r="G200" s="19" t="n">
        <x:v>0.903</x:v>
      </x:c>
      <x:c r="H200" s="18" t="n">
        <x:v>48668</x:v>
      </x:c>
      <x:c r="I200" s="18" t="n">
        <x:v>5</x:v>
      </x:c>
      <x:c r="J200" s="18" t="n">
        <x:v>5</x:v>
      </x:c>
      <x:c r="K200" s="18" t="n">
        <x:v>88</x:v>
      </x:c>
      <x:c r="L200" s="14" t="n">
        <x:f>IFERROR(E200/F200,0)</x:f>
        <x:v>0.896551724137931</x:v>
      </x:c>
      <x:c r="M200" s="16" t="n">
        <x:f>IFERROR(H200/D200,0)</x:f>
        <x:v>529</x:v>
      </x:c>
      <x:c r="N200" s="14" t="n">
        <x:f>IFERROR(J200/I200,0)</x:f>
        <x:v>1</x:v>
      </x:c>
      <x:c r="O200" s="14" t="n">
        <x:f>IFERROR(K200/D200,0)</x:f>
        <x:v>0.9565217391304348</x:v>
      </x:c>
      <x:c r="P200" t="n">
        <x:f>IF(L200&lt;'KPI TARGETS'!$B$6,1,0)+IF(G200&lt;'KPI TARGETS'!$B$7,1,0)+IF(M200&gt;'KPI TARGETS'!$B$8,1,0)+IF(N200&lt;'KPI TARGETS'!$B$9,1,0)+IF(O200&lt;'KPI TARGETS'!$B$10,1,0)</x:f>
        <x:v>3</x:v>
      </x:c>
      <x:c r="Q200" t="str">
        <x:f>IF(P200&gt;='KPI TARGETS'!$B$11,"HIGH",IF(P200=1,"WATCH","ON TRACK"))</x:f>
        <x:v>HIGH</x:v>
      </x:c>
      <x:c r="R200" s="18" t="str"/>
    </x:row>
    <x:row r="201">
      <x:c r="A201" t="str">
        <x:v>W2</x:v>
      </x:c>
      <x:c r="B201" t="str">
        <x:v>TL 05</x:v>
      </x:c>
      <x:c r="C201" t="str">
        <x:v>T05-A09</x:v>
      </x:c>
      <x:c r="D201" s="18" t="n">
        <x:v>92</x:v>
      </x:c>
      <x:c r="E201" s="18" t="n">
        <x:v>25</x:v>
      </x:c>
      <x:c r="F201" s="18" t="n">
        <x:v>27</x:v>
      </x:c>
      <x:c r="G201" s="19" t="n">
        <x:v>0.977</x:v>
      </x:c>
      <x:c r="H201" s="18" t="n">
        <x:v>38824</x:v>
      </x:c>
      <x:c r="I201" s="18" t="n">
        <x:v>5</x:v>
      </x:c>
      <x:c r="J201" s="18" t="n">
        <x:v>5</x:v>
      </x:c>
      <x:c r="K201" s="18" t="n">
        <x:v>85</x:v>
      </x:c>
      <x:c r="L201" s="14" t="n">
        <x:f>IFERROR(E201/F201,0)</x:f>
        <x:v>0.9259259259259259</x:v>
      </x:c>
      <x:c r="M201" s="16" t="n">
        <x:f>IFERROR(H201/D201,0)</x:f>
        <x:v>422</x:v>
      </x:c>
      <x:c r="N201" s="14" t="n">
        <x:f>IFERROR(J201/I201,0)</x:f>
        <x:v>1</x:v>
      </x:c>
      <x:c r="O201" s="14" t="n">
        <x:f>IFERROR(K201/D201,0)</x:f>
        <x:v>0.9239130434782609</x:v>
      </x:c>
      <x:c r="P201" t="n">
        <x:f>IF(L201&lt;'KPI TARGETS'!$B$6,1,0)+IF(G201&lt;'KPI TARGETS'!$B$7,1,0)+IF(M201&gt;'KPI TARGETS'!$B$8,1,0)+IF(N201&lt;'KPI TARGETS'!$B$9,1,0)+IF(O201&lt;'KPI TARGETS'!$B$10,1,0)</x:f>
        <x:v>0</x:v>
      </x:c>
      <x:c r="Q201" t="str">
        <x:f>IF(P201&gt;='KPI TARGETS'!$B$11,"HIGH",IF(P201=1,"WATCH","ON TRACK"))</x:f>
        <x:v>ON TRACK</x:v>
      </x:c>
      <x:c r="R201" s="18" t="str"/>
    </x:row>
    <x:row r="202">
      <x:c r="A202" t="str">
        <x:v>W2</x:v>
      </x:c>
      <x:c r="B202" t="str">
        <x:v>TL 05</x:v>
      </x:c>
      <x:c r="C202" t="str">
        <x:v>T05-A10</x:v>
      </x:c>
      <x:c r="D202" s="18" t="n">
        <x:v>155</x:v>
      </x:c>
      <x:c r="E202" s="18" t="n">
        <x:v>30</x:v>
      </x:c>
      <x:c r="F202" s="18" t="n">
        <x:v>33</x:v>
      </x:c>
      <x:c r="G202" s="19" t="n">
        <x:v>0.886</x:v>
      </x:c>
      <x:c r="H202" s="18" t="n">
        <x:v>67270</x:v>
      </x:c>
      <x:c r="I202" s="18" t="n">
        <x:v>5</x:v>
      </x:c>
      <x:c r="J202" s="18" t="n">
        <x:v>5</x:v>
      </x:c>
      <x:c r="K202" s="18" t="n">
        <x:v>125</x:v>
      </x:c>
      <x:c r="L202" s="14" t="n">
        <x:f>IFERROR(E202/F202,0)</x:f>
        <x:v>0.9090909090909091</x:v>
      </x:c>
      <x:c r="M202" s="16" t="n">
        <x:f>IFERROR(H202/D202,0)</x:f>
        <x:v>434</x:v>
      </x:c>
      <x:c r="N202" s="14" t="n">
        <x:f>IFERROR(J202/I202,0)</x:f>
        <x:v>1</x:v>
      </x:c>
      <x:c r="O202" s="14" t="n">
        <x:f>IFERROR(K202/D202,0)</x:f>
        <x:v>0.8064516129032258</x:v>
      </x:c>
      <x:c r="P202" t="n">
        <x:f>IF(L202&lt;'KPI TARGETS'!$B$6,1,0)+IF(G202&lt;'KPI TARGETS'!$B$7,1,0)+IF(M202&gt;'KPI TARGETS'!$B$8,1,0)+IF(N202&lt;'KPI TARGETS'!$B$9,1,0)+IF(O202&lt;'KPI TARGETS'!$B$10,1,0)</x:f>
        <x:v>2</x:v>
      </x:c>
      <x:c r="Q202" t="str">
        <x:f>IF(P202&gt;='KPI TARGETS'!$B$11,"HIGH",IF(P202=1,"WATCH","ON TRACK"))</x:f>
        <x:v>HIGH</x:v>
      </x:c>
      <x:c r="R202" s="18" t="str"/>
    </x:row>
    <x:row r="203">
      <x:c r="A203" t="str">
        <x:v>W2</x:v>
      </x:c>
      <x:c r="B203" t="str">
        <x:v>TL 05</x:v>
      </x:c>
      <x:c r="C203" t="str">
        <x:v>T05-A11</x:v>
      </x:c>
      <x:c r="D203" s="18" t="n">
        <x:v>152</x:v>
      </x:c>
      <x:c r="E203" s="18" t="n">
        <x:v>21</x:v>
      </x:c>
      <x:c r="F203" s="18" t="n">
        <x:v>22</x:v>
      </x:c>
      <x:c r="G203" s="19" t="n">
        <x:v>0.92</x:v>
      </x:c>
      <x:c r="H203" s="18" t="n">
        <x:v>90440</x:v>
      </x:c>
      <x:c r="I203" s="18" t="n">
        <x:v>5</x:v>
      </x:c>
      <x:c r="J203" s="18" t="n">
        <x:v>5</x:v>
      </x:c>
      <x:c r="K203" s="18" t="n">
        <x:v>145</x:v>
      </x:c>
      <x:c r="L203" s="14" t="n">
        <x:f>IFERROR(E203/F203,0)</x:f>
        <x:v>0.9545454545454546</x:v>
      </x:c>
      <x:c r="M203" s="16" t="n">
        <x:f>IFERROR(H203/D203,0)</x:f>
        <x:v>595</x:v>
      </x:c>
      <x:c r="N203" s="14" t="n">
        <x:f>IFERROR(J203/I203,0)</x:f>
        <x:v>1</x:v>
      </x:c>
      <x:c r="O203" s="14" t="n">
        <x:f>IFERROR(K203/D203,0)</x:f>
        <x:v>0.9539473684210527</x:v>
      </x:c>
      <x:c r="P203" t="n">
        <x:f>IF(L203&lt;'KPI TARGETS'!$B$6,1,0)+IF(G203&lt;'KPI TARGETS'!$B$7,1,0)+IF(M203&gt;'KPI TARGETS'!$B$8,1,0)+IF(N203&lt;'KPI TARGETS'!$B$9,1,0)+IF(O203&lt;'KPI TARGETS'!$B$10,1,0)</x:f>
        <x:v>2</x:v>
      </x:c>
      <x:c r="Q203" t="str">
        <x:f>IF(P203&gt;='KPI TARGETS'!$B$11,"HIGH",IF(P203=1,"WATCH","ON TRACK"))</x:f>
        <x:v>HIGH</x:v>
      </x:c>
      <x:c r="R203" s="18" t="str"/>
    </x:row>
    <x:row r="204">
      <x:c r="A204" t="str">
        <x:v>W2</x:v>
      </x:c>
      <x:c r="B204" t="str">
        <x:v>TL 05</x:v>
      </x:c>
      <x:c r="C204" t="str">
        <x:v>T05-A12</x:v>
      </x:c>
      <x:c r="D204" s="18" t="n">
        <x:v>133</x:v>
      </x:c>
      <x:c r="E204" s="18" t="n">
        <x:v>21</x:v>
      </x:c>
      <x:c r="F204" s="18" t="n">
        <x:v>24</x:v>
      </x:c>
      <x:c r="G204" s="19" t="n">
        <x:v>0.974</x:v>
      </x:c>
      <x:c r="H204" s="18" t="n">
        <x:v>56658</x:v>
      </x:c>
      <x:c r="I204" s="18" t="n">
        <x:v>5</x:v>
      </x:c>
      <x:c r="J204" s="18" t="n">
        <x:v>5</x:v>
      </x:c>
      <x:c r="K204" s="18" t="n">
        <x:v>120</x:v>
      </x:c>
      <x:c r="L204" s="14" t="n">
        <x:f>IFERROR(E204/F204,0)</x:f>
        <x:v>0.875</x:v>
      </x:c>
      <x:c r="M204" s="16" t="n">
        <x:f>IFERROR(H204/D204,0)</x:f>
        <x:v>426</x:v>
      </x:c>
      <x:c r="N204" s="14" t="n">
        <x:f>IFERROR(J204/I204,0)</x:f>
        <x:v>1</x:v>
      </x:c>
      <x:c r="O204" s="14" t="n">
        <x:f>IFERROR(K204/D204,0)</x:f>
        <x:v>0.9022556390977443</x:v>
      </x:c>
      <x:c r="P204" t="n">
        <x:f>IF(L204&lt;'KPI TARGETS'!$B$6,1,0)+IF(G204&lt;'KPI TARGETS'!$B$7,1,0)+IF(M204&gt;'KPI TARGETS'!$B$8,1,0)+IF(N204&lt;'KPI TARGETS'!$B$9,1,0)+IF(O204&lt;'KPI TARGETS'!$B$10,1,0)</x:f>
        <x:v>1</x:v>
      </x:c>
      <x:c r="Q204" t="str">
        <x:f>IF(P204&gt;='KPI TARGETS'!$B$11,"HIGH",IF(P204=1,"WATCH","ON TRACK"))</x:f>
        <x:v>WATCH</x:v>
      </x:c>
      <x:c r="R204" s="18" t="str"/>
    </x:row>
    <x:row r="205">
      <x:c r="A205" t="str">
        <x:v>W2</x:v>
      </x:c>
      <x:c r="B205" t="str">
        <x:v>TL 05</x:v>
      </x:c>
      <x:c r="C205" t="str">
        <x:v>T05-A13</x:v>
      </x:c>
      <x:c r="D205" s="18" t="n">
        <x:v>148</x:v>
      </x:c>
      <x:c r="E205" s="18" t="n">
        <x:v>25</x:v>
      </x:c>
      <x:c r="F205" s="18" t="n">
        <x:v>27</x:v>
      </x:c>
      <x:c r="G205" s="19" t="n">
        <x:v>0.939</x:v>
      </x:c>
      <x:c r="H205" s="18" t="n">
        <x:v>61272</x:v>
      </x:c>
      <x:c r="I205" s="18" t="n">
        <x:v>5</x:v>
      </x:c>
      <x:c r="J205" s="18" t="n">
        <x:v>5</x:v>
      </x:c>
      <x:c r="K205" s="18" t="n">
        <x:v>136</x:v>
      </x:c>
      <x:c r="L205" s="14" t="n">
        <x:f>IFERROR(E205/F205,0)</x:f>
        <x:v>0.9259259259259259</x:v>
      </x:c>
      <x:c r="M205" s="16" t="n">
        <x:f>IFERROR(H205/D205,0)</x:f>
        <x:v>414</x:v>
      </x:c>
      <x:c r="N205" s="14" t="n">
        <x:f>IFERROR(J205/I205,0)</x:f>
        <x:v>1</x:v>
      </x:c>
      <x:c r="O205" s="14" t="n">
        <x:f>IFERROR(K205/D205,0)</x:f>
        <x:v>0.918918918918919</x:v>
      </x:c>
      <x:c r="P205" t="n">
        <x:f>IF(L205&lt;'KPI TARGETS'!$B$6,1,0)+IF(G205&lt;'KPI TARGETS'!$B$7,1,0)+IF(M205&gt;'KPI TARGETS'!$B$8,1,0)+IF(N205&lt;'KPI TARGETS'!$B$9,1,0)+IF(O205&lt;'KPI TARGETS'!$B$10,1,0)</x:f>
        <x:v>0</x:v>
      </x:c>
      <x:c r="Q205" t="str">
        <x:f>IF(P205&gt;='KPI TARGETS'!$B$11,"HIGH",IF(P205=1,"WATCH","ON TRACK"))</x:f>
        <x:v>ON TRACK</x:v>
      </x:c>
      <x:c r="R205" s="18" t="str"/>
    </x:row>
    <x:row r="206">
      <x:c r="A206" t="str">
        <x:v>W2</x:v>
      </x:c>
      <x:c r="B206" t="str">
        <x:v>TL 06</x:v>
      </x:c>
      <x:c r="C206" t="str">
        <x:v>T06-A01</x:v>
      </x:c>
      <x:c r="D206" s="18" t="n">
        <x:v>122</x:v>
      </x:c>
      <x:c r="E206" s="18" t="n">
        <x:v>21</x:v>
      </x:c>
      <x:c r="F206" s="18" t="n">
        <x:v>24</x:v>
      </x:c>
      <x:c r="G206" s="19" t="n">
        <x:v>0.935</x:v>
      </x:c>
      <x:c r="H206" s="18" t="n">
        <x:v>66734</x:v>
      </x:c>
      <x:c r="I206" s="18" t="n">
        <x:v>5</x:v>
      </x:c>
      <x:c r="J206" s="18" t="n">
        <x:v>4</x:v>
      </x:c>
      <x:c r="K206" s="18" t="n">
        <x:v>111</x:v>
      </x:c>
      <x:c r="L206" s="14" t="n">
        <x:f>IFERROR(E206/F206,0)</x:f>
        <x:v>0.875</x:v>
      </x:c>
      <x:c r="M206" s="16" t="n">
        <x:f>IFERROR(H206/D206,0)</x:f>
        <x:v>547</x:v>
      </x:c>
      <x:c r="N206" s="14" t="n">
        <x:f>IFERROR(J206/I206,0)</x:f>
        <x:v>0.8</x:v>
      </x:c>
      <x:c r="O206" s="14" t="n">
        <x:f>IFERROR(K206/D206,0)</x:f>
        <x:v>0.9098360655737705</x:v>
      </x:c>
      <x:c r="P206" t="n">
        <x:f>IF(L206&lt;'KPI TARGETS'!$B$6,1,0)+IF(G206&lt;'KPI TARGETS'!$B$7,1,0)+IF(M206&gt;'KPI TARGETS'!$B$8,1,0)+IF(N206&lt;'KPI TARGETS'!$B$9,1,0)+IF(O206&lt;'KPI TARGETS'!$B$10,1,0)</x:f>
        <x:v>3</x:v>
      </x:c>
      <x:c r="Q206" t="str">
        <x:f>IF(P206&gt;='KPI TARGETS'!$B$11,"HIGH",IF(P206=1,"WATCH","ON TRACK"))</x:f>
        <x:v>HIGH</x:v>
      </x:c>
      <x:c r="R206" s="18" t="str"/>
    </x:row>
    <x:row r="207">
      <x:c r="A207" t="str">
        <x:v>W2</x:v>
      </x:c>
      <x:c r="B207" t="str">
        <x:v>TL 06</x:v>
      </x:c>
      <x:c r="C207" t="str">
        <x:v>T06-A02</x:v>
      </x:c>
      <x:c r="D207" s="18" t="n">
        <x:v>139</x:v>
      </x:c>
      <x:c r="E207" s="18" t="n">
        <x:v>25</x:v>
      </x:c>
      <x:c r="F207" s="18" t="n">
        <x:v>26</x:v>
      </x:c>
      <x:c r="G207" s="19" t="n">
        <x:v>0.923</x:v>
      </x:c>
      <x:c r="H207" s="18" t="n">
        <x:v>62272</x:v>
      </x:c>
      <x:c r="I207" s="18" t="n">
        <x:v>5</x:v>
      </x:c>
      <x:c r="J207" s="18" t="n">
        <x:v>5</x:v>
      </x:c>
      <x:c r="K207" s="18" t="n">
        <x:v>126</x:v>
      </x:c>
      <x:c r="L207" s="14" t="n">
        <x:f>IFERROR(E207/F207,0)</x:f>
        <x:v>0.9615384615384616</x:v>
      </x:c>
      <x:c r="M207" s="16" t="n">
        <x:f>IFERROR(H207/D207,0)</x:f>
        <x:v>448</x:v>
      </x:c>
      <x:c r="N207" s="14" t="n">
        <x:f>IFERROR(J207/I207,0)</x:f>
        <x:v>1</x:v>
      </x:c>
      <x:c r="O207" s="14" t="n">
        <x:f>IFERROR(K207/D207,0)</x:f>
        <x:v>0.9064748201438849</x:v>
      </x:c>
      <x:c r="P207" t="n">
        <x:f>IF(L207&lt;'KPI TARGETS'!$B$6,1,0)+IF(G207&lt;'KPI TARGETS'!$B$7,1,0)+IF(M207&gt;'KPI TARGETS'!$B$8,1,0)+IF(N207&lt;'KPI TARGETS'!$B$9,1,0)+IF(O207&lt;'KPI TARGETS'!$B$10,1,0)</x:f>
        <x:v>1</x:v>
      </x:c>
      <x:c r="Q207" t="str">
        <x:f>IF(P207&gt;='KPI TARGETS'!$B$11,"HIGH",IF(P207=1,"WATCH","ON TRACK"))</x:f>
        <x:v>WATCH</x:v>
      </x:c>
      <x:c r="R207" s="18" t="str"/>
    </x:row>
    <x:row r="208">
      <x:c r="A208" t="str">
        <x:v>W2</x:v>
      </x:c>
      <x:c r="B208" t="str">
        <x:v>TL 06</x:v>
      </x:c>
      <x:c r="C208" t="str">
        <x:v>T06-A03</x:v>
      </x:c>
      <x:c r="D208" s="18" t="n">
        <x:v>98</x:v>
      </x:c>
      <x:c r="E208" s="18" t="n">
        <x:v>24</x:v>
      </x:c>
      <x:c r="F208" s="18" t="n">
        <x:v>27</x:v>
      </x:c>
      <x:c r="G208" s="19" t="n">
        <x:v>0.865</x:v>
      </x:c>
      <x:c r="H208" s="18" t="n">
        <x:v>39788</x:v>
      </x:c>
      <x:c r="I208" s="18" t="n">
        <x:v>5</x:v>
      </x:c>
      <x:c r="J208" s="18" t="n">
        <x:v>5</x:v>
      </x:c>
      <x:c r="K208" s="18" t="n">
        <x:v>95</x:v>
      </x:c>
      <x:c r="L208" s="14" t="n">
        <x:f>IFERROR(E208/F208,0)</x:f>
        <x:v>0.8888888888888888</x:v>
      </x:c>
      <x:c r="M208" s="16" t="n">
        <x:f>IFERROR(H208/D208,0)</x:f>
        <x:v>406</x:v>
      </x:c>
      <x:c r="N208" s="14" t="n">
        <x:f>IFERROR(J208/I208,0)</x:f>
        <x:v>1</x:v>
      </x:c>
      <x:c r="O208" s="14" t="n">
        <x:f>IFERROR(K208/D208,0)</x:f>
        <x:v>0.9693877551020408</x:v>
      </x:c>
      <x:c r="P208" t="n">
        <x:f>IF(L208&lt;'KPI TARGETS'!$B$6,1,0)+IF(G208&lt;'KPI TARGETS'!$B$7,1,0)+IF(M208&gt;'KPI TARGETS'!$B$8,1,0)+IF(N208&lt;'KPI TARGETS'!$B$9,1,0)+IF(O208&lt;'KPI TARGETS'!$B$10,1,0)</x:f>
        <x:v>2</x:v>
      </x:c>
      <x:c r="Q208" t="str">
        <x:f>IF(P208&gt;='KPI TARGETS'!$B$11,"HIGH",IF(P208=1,"WATCH","ON TRACK"))</x:f>
        <x:v>HIGH</x:v>
      </x:c>
      <x:c r="R208" s="18" t="str"/>
    </x:row>
    <x:row r="209">
      <x:c r="A209" t="str">
        <x:v>W2</x:v>
      </x:c>
      <x:c r="B209" t="str">
        <x:v>TL 06</x:v>
      </x:c>
      <x:c r="C209" t="str">
        <x:v>T06-A04</x:v>
      </x:c>
      <x:c r="D209" s="18" t="n">
        <x:v>87</x:v>
      </x:c>
      <x:c r="E209" s="18" t="n">
        <x:v>26</x:v>
      </x:c>
      <x:c r="F209" s="18" t="n">
        <x:v>27</x:v>
      </x:c>
      <x:c r="G209" s="19" t="n">
        <x:v>0.922</x:v>
      </x:c>
      <x:c r="H209" s="18" t="n">
        <x:v>49503</x:v>
      </x:c>
      <x:c r="I209" s="18" t="n">
        <x:v>5</x:v>
      </x:c>
      <x:c r="J209" s="18" t="n">
        <x:v>5</x:v>
      </x:c>
      <x:c r="K209" s="18" t="n">
        <x:v>72</x:v>
      </x:c>
      <x:c r="L209" s="14" t="n">
        <x:f>IFERROR(E209/F209,0)</x:f>
        <x:v>0.9629629629629629</x:v>
      </x:c>
      <x:c r="M209" s="16" t="n">
        <x:f>IFERROR(H209/D209,0)</x:f>
        <x:v>569</x:v>
      </x:c>
      <x:c r="N209" s="14" t="n">
        <x:f>IFERROR(J209/I209,0)</x:f>
        <x:v>1</x:v>
      </x:c>
      <x:c r="O209" s="14" t="n">
        <x:f>IFERROR(K209/D209,0)</x:f>
        <x:v>0.8275862068965517</x:v>
      </x:c>
      <x:c r="P209" t="n">
        <x:f>IF(L209&lt;'KPI TARGETS'!$B$6,1,0)+IF(G209&lt;'KPI TARGETS'!$B$7,1,0)+IF(M209&gt;'KPI TARGETS'!$B$8,1,0)+IF(N209&lt;'KPI TARGETS'!$B$9,1,0)+IF(O209&lt;'KPI TARGETS'!$B$10,1,0)</x:f>
        <x:v>3</x:v>
      </x:c>
      <x:c r="Q209" t="str">
        <x:f>IF(P209&gt;='KPI TARGETS'!$B$11,"HIGH",IF(P209=1,"WATCH","ON TRACK"))</x:f>
        <x:v>HIGH</x:v>
      </x:c>
      <x:c r="R209" s="18" t="str"/>
    </x:row>
    <x:row r="210">
      <x:c r="A210" t="str">
        <x:v>W2</x:v>
      </x:c>
      <x:c r="B210" t="str">
        <x:v>TL 06</x:v>
      </x:c>
      <x:c r="C210" t="str">
        <x:v>T06-A05</x:v>
      </x:c>
      <x:c r="D210" s="18" t="n">
        <x:v>147</x:v>
      </x:c>
      <x:c r="E210" s="18" t="n">
        <x:v>33</x:v>
      </x:c>
      <x:c r="F210" s="18" t="n">
        <x:v>35</x:v>
      </x:c>
      <x:c r="G210" s="19" t="n">
        <x:v>0.939</x:v>
      </x:c>
      <x:c r="H210" s="18" t="n">
        <x:v>86436</x:v>
      </x:c>
      <x:c r="I210" s="18" t="n">
        <x:v>5</x:v>
      </x:c>
      <x:c r="J210" s="18" t="n">
        <x:v>5</x:v>
      </x:c>
      <x:c r="K210" s="18" t="n">
        <x:v>123</x:v>
      </x:c>
      <x:c r="L210" s="14" t="n">
        <x:f>IFERROR(E210/F210,0)</x:f>
        <x:v>0.9428571428571428</x:v>
      </x:c>
      <x:c r="M210" s="16" t="n">
        <x:f>IFERROR(H210/D210,0)</x:f>
        <x:v>588</x:v>
      </x:c>
      <x:c r="N210" s="14" t="n">
        <x:f>IFERROR(J210/I210,0)</x:f>
        <x:v>1</x:v>
      </x:c>
      <x:c r="O210" s="14" t="n">
        <x:f>IFERROR(K210/D210,0)</x:f>
        <x:v>0.8367346938775511</x:v>
      </x:c>
      <x:c r="P210" t="n">
        <x:f>IF(L210&lt;'KPI TARGETS'!$B$6,1,0)+IF(G210&lt;'KPI TARGETS'!$B$7,1,0)+IF(M210&gt;'KPI TARGETS'!$B$8,1,0)+IF(N210&lt;'KPI TARGETS'!$B$9,1,0)+IF(O210&lt;'KPI TARGETS'!$B$10,1,0)</x:f>
        <x:v>2</x:v>
      </x:c>
      <x:c r="Q210" t="str">
        <x:f>IF(P210&gt;='KPI TARGETS'!$B$11,"HIGH",IF(P210=1,"WATCH","ON TRACK"))</x:f>
        <x:v>HIGH</x:v>
      </x:c>
      <x:c r="R210" s="18" t="str"/>
    </x:row>
    <x:row r="211">
      <x:c r="A211" t="str">
        <x:v>W2</x:v>
      </x:c>
      <x:c r="B211" t="str">
        <x:v>TL 06</x:v>
      </x:c>
      <x:c r="C211" t="str">
        <x:v>T06-A06</x:v>
      </x:c>
      <x:c r="D211" s="18" t="n">
        <x:v>92</x:v>
      </x:c>
      <x:c r="E211" s="18" t="n">
        <x:v>16</x:v>
      </x:c>
      <x:c r="F211" s="18" t="n">
        <x:v>17</x:v>
      </x:c>
      <x:c r="G211" s="19" t="n">
        <x:v>0.928</x:v>
      </x:c>
      <x:c r="H211" s="18" t="n">
        <x:v>55752</x:v>
      </x:c>
      <x:c r="I211" s="18" t="n">
        <x:v>5</x:v>
      </x:c>
      <x:c r="J211" s="18" t="n">
        <x:v>5</x:v>
      </x:c>
      <x:c r="K211" s="18" t="n">
        <x:v>80</x:v>
      </x:c>
      <x:c r="L211" s="14" t="n">
        <x:f>IFERROR(E211/F211,0)</x:f>
        <x:v>0.9411764705882353</x:v>
      </x:c>
      <x:c r="M211" s="16" t="n">
        <x:f>IFERROR(H211/D211,0)</x:f>
        <x:v>606</x:v>
      </x:c>
      <x:c r="N211" s="14" t="n">
        <x:f>IFERROR(J211/I211,0)</x:f>
        <x:v>1</x:v>
      </x:c>
      <x:c r="O211" s="14" t="n">
        <x:f>IFERROR(K211/D211,0)</x:f>
        <x:v>0.8695652173913043</x:v>
      </x:c>
      <x:c r="P211" t="n">
        <x:f>IF(L211&lt;'KPI TARGETS'!$B$6,1,0)+IF(G211&lt;'KPI TARGETS'!$B$7,1,0)+IF(M211&gt;'KPI TARGETS'!$B$8,1,0)+IF(N211&lt;'KPI TARGETS'!$B$9,1,0)+IF(O211&lt;'KPI TARGETS'!$B$10,1,0)</x:f>
        <x:v>3</x:v>
      </x:c>
      <x:c r="Q211" t="str">
        <x:f>IF(P211&gt;='KPI TARGETS'!$B$11,"HIGH",IF(P211=1,"WATCH","ON TRACK"))</x:f>
        <x:v>HIGH</x:v>
      </x:c>
      <x:c r="R211" s="18" t="str"/>
    </x:row>
    <x:row r="212">
      <x:c r="A212" t="str">
        <x:v>W2</x:v>
      </x:c>
      <x:c r="B212" t="str">
        <x:v>TL 06</x:v>
      </x:c>
      <x:c r="C212" t="str">
        <x:v>T06-A07</x:v>
      </x:c>
      <x:c r="D212" s="18" t="n">
        <x:v>133</x:v>
      </x:c>
      <x:c r="E212" s="18" t="n">
        <x:v>33</x:v>
      </x:c>
      <x:c r="F212" s="18" t="n">
        <x:v>34</x:v>
      </x:c>
      <x:c r="G212" s="19" t="n">
        <x:v>0.968</x:v>
      </x:c>
      <x:c r="H212" s="18" t="n">
        <x:v>65968</x:v>
      </x:c>
      <x:c r="I212" s="18" t="n">
        <x:v>5</x:v>
      </x:c>
      <x:c r="J212" s="18" t="n">
        <x:v>4</x:v>
      </x:c>
      <x:c r="K212" s="18" t="n">
        <x:v>111</x:v>
      </x:c>
      <x:c r="L212" s="14" t="n">
        <x:f>IFERROR(E212/F212,0)</x:f>
        <x:v>0.9705882352941176</x:v>
      </x:c>
      <x:c r="M212" s="16" t="n">
        <x:f>IFERROR(H212/D212,0)</x:f>
        <x:v>496</x:v>
      </x:c>
      <x:c r="N212" s="14" t="n">
        <x:f>IFERROR(J212/I212,0)</x:f>
        <x:v>0.8</x:v>
      </x:c>
      <x:c r="O212" s="14" t="n">
        <x:f>IFERROR(K212/D212,0)</x:f>
        <x:v>0.8345864661654135</x:v>
      </x:c>
      <x:c r="P212" t="n">
        <x:f>IF(L212&lt;'KPI TARGETS'!$B$6,1,0)+IF(G212&lt;'KPI TARGETS'!$B$7,1,0)+IF(M212&gt;'KPI TARGETS'!$B$8,1,0)+IF(N212&lt;'KPI TARGETS'!$B$9,1,0)+IF(O212&lt;'KPI TARGETS'!$B$10,1,0)</x:f>
        <x:v>2</x:v>
      </x:c>
      <x:c r="Q212" t="str">
        <x:f>IF(P212&gt;='KPI TARGETS'!$B$11,"HIGH",IF(P212=1,"WATCH","ON TRACK"))</x:f>
        <x:v>HIGH</x:v>
      </x:c>
      <x:c r="R212" s="18" t="str"/>
    </x:row>
    <x:row r="213">
      <x:c r="A213" t="str">
        <x:v>W2</x:v>
      </x:c>
      <x:c r="B213" t="str">
        <x:v>TL 06</x:v>
      </x:c>
      <x:c r="C213" t="str">
        <x:v>T06-A08</x:v>
      </x:c>
      <x:c r="D213" s="18" t="n">
        <x:v>119</x:v>
      </x:c>
      <x:c r="E213" s="18" t="n">
        <x:v>20</x:v>
      </x:c>
      <x:c r="F213" s="18" t="n">
        <x:v>22</x:v>
      </x:c>
      <x:c r="G213" s="19" t="n">
        <x:v>0.943</x:v>
      </x:c>
      <x:c r="H213" s="18" t="n">
        <x:v>61999</x:v>
      </x:c>
      <x:c r="I213" s="18" t="n">
        <x:v>5</x:v>
      </x:c>
      <x:c r="J213" s="18" t="n">
        <x:v>5</x:v>
      </x:c>
      <x:c r="K213" s="18" t="n">
        <x:v>109</x:v>
      </x:c>
      <x:c r="L213" s="14" t="n">
        <x:f>IFERROR(E213/F213,0)</x:f>
        <x:v>0.9090909090909091</x:v>
      </x:c>
      <x:c r="M213" s="16" t="n">
        <x:f>IFERROR(H213/D213,0)</x:f>
        <x:v>521</x:v>
      </x:c>
      <x:c r="N213" s="14" t="n">
        <x:f>IFERROR(J213/I213,0)</x:f>
        <x:v>1</x:v>
      </x:c>
      <x:c r="O213" s="14" t="n">
        <x:f>IFERROR(K213/D213,0)</x:f>
        <x:v>0.9159663865546218</x:v>
      </x:c>
      <x:c r="P213" t="n">
        <x:f>IF(L213&lt;'KPI TARGETS'!$B$6,1,0)+IF(G213&lt;'KPI TARGETS'!$B$7,1,0)+IF(M213&gt;'KPI TARGETS'!$B$8,1,0)+IF(N213&lt;'KPI TARGETS'!$B$9,1,0)+IF(O213&lt;'KPI TARGETS'!$B$10,1,0)</x:f>
        <x:v>1</x:v>
      </x:c>
      <x:c r="Q213" t="str">
        <x:f>IF(P213&gt;='KPI TARGETS'!$B$11,"HIGH",IF(P213=1,"WATCH","ON TRACK"))</x:f>
        <x:v>WATCH</x:v>
      </x:c>
      <x:c r="R213" s="18" t="str"/>
    </x:row>
    <x:row r="214">
      <x:c r="A214" t="str">
        <x:v>W2</x:v>
      </x:c>
      <x:c r="B214" t="str">
        <x:v>TL 06</x:v>
      </x:c>
      <x:c r="C214" t="str">
        <x:v>T06-A09</x:v>
      </x:c>
      <x:c r="D214" s="18" t="n">
        <x:v>158</x:v>
      </x:c>
      <x:c r="E214" s="18" t="n">
        <x:v>31</x:v>
      </x:c>
      <x:c r="F214" s="18" t="n">
        <x:v>32</x:v>
      </x:c>
      <x:c r="G214" s="19" t="n">
        <x:v>0.975</x:v>
      </x:c>
      <x:c r="H214" s="18" t="n">
        <x:v>76788</x:v>
      </x:c>
      <x:c r="I214" s="18" t="n">
        <x:v>5</x:v>
      </x:c>
      <x:c r="J214" s="18" t="n">
        <x:v>5</x:v>
      </x:c>
      <x:c r="K214" s="18" t="n">
        <x:v>128</x:v>
      </x:c>
      <x:c r="L214" s="14" t="n">
        <x:f>IFERROR(E214/F214,0)</x:f>
        <x:v>0.96875</x:v>
      </x:c>
      <x:c r="M214" s="16" t="n">
        <x:f>IFERROR(H214/D214,0)</x:f>
        <x:v>486</x:v>
      </x:c>
      <x:c r="N214" s="14" t="n">
        <x:f>IFERROR(J214/I214,0)</x:f>
        <x:v>1</x:v>
      </x:c>
      <x:c r="O214" s="14" t="n">
        <x:f>IFERROR(K214/D214,0)</x:f>
        <x:v>0.810126582278481</x:v>
      </x:c>
      <x:c r="P214" t="n">
        <x:f>IF(L214&lt;'KPI TARGETS'!$B$6,1,0)+IF(G214&lt;'KPI TARGETS'!$B$7,1,0)+IF(M214&gt;'KPI TARGETS'!$B$8,1,0)+IF(N214&lt;'KPI TARGETS'!$B$9,1,0)+IF(O214&lt;'KPI TARGETS'!$B$10,1,0)</x:f>
        <x:v>1</x:v>
      </x:c>
      <x:c r="Q214" t="str">
        <x:f>IF(P214&gt;='KPI TARGETS'!$B$11,"HIGH",IF(P214=1,"WATCH","ON TRACK"))</x:f>
        <x:v>WATCH</x:v>
      </x:c>
      <x:c r="R214" s="18" t="str"/>
    </x:row>
    <x:row r="215">
      <x:c r="A215" t="str">
        <x:v>W2</x:v>
      </x:c>
      <x:c r="B215" t="str">
        <x:v>TL 06</x:v>
      </x:c>
      <x:c r="C215" t="str">
        <x:v>T06-A10</x:v>
      </x:c>
      <x:c r="D215" s="18" t="n">
        <x:v>112</x:v>
      </x:c>
      <x:c r="E215" s="18" t="n">
        <x:v>32</x:v>
      </x:c>
      <x:c r="F215" s="18" t="n">
        <x:v>35</x:v>
      </x:c>
      <x:c r="G215" s="19" t="n">
        <x:v>0.88</x:v>
      </x:c>
      <x:c r="H215" s="18" t="n">
        <x:v>56896</x:v>
      </x:c>
      <x:c r="I215" s="18" t="n">
        <x:v>5</x:v>
      </x:c>
      <x:c r="J215" s="18" t="n">
        <x:v>5</x:v>
      </x:c>
      <x:c r="K215" s="18" t="n">
        <x:v>105</x:v>
      </x:c>
      <x:c r="L215" s="14" t="n">
        <x:f>IFERROR(E215/F215,0)</x:f>
        <x:v>0.9142857142857143</x:v>
      </x:c>
      <x:c r="M215" s="16" t="n">
        <x:f>IFERROR(H215/D215,0)</x:f>
        <x:v>508</x:v>
      </x:c>
      <x:c r="N215" s="14" t="n">
        <x:f>IFERROR(J215/I215,0)</x:f>
        <x:v>1</x:v>
      </x:c>
      <x:c r="O215" s="14" t="n">
        <x:f>IFERROR(K215/D215,0)</x:f>
        <x:v>0.9375</x:v>
      </x:c>
      <x:c r="P215" t="n">
        <x:f>IF(L215&lt;'KPI TARGETS'!$B$6,1,0)+IF(G215&lt;'KPI TARGETS'!$B$7,1,0)+IF(M215&gt;'KPI TARGETS'!$B$8,1,0)+IF(N215&lt;'KPI TARGETS'!$B$9,1,0)+IF(O215&lt;'KPI TARGETS'!$B$10,1,0)</x:f>
        <x:v>1</x:v>
      </x:c>
      <x:c r="Q215" t="str">
        <x:f>IF(P215&gt;='KPI TARGETS'!$B$11,"HIGH",IF(P215=1,"WATCH","ON TRACK"))</x:f>
        <x:v>WATCH</x:v>
      </x:c>
      <x:c r="R215" s="18" t="str"/>
    </x:row>
    <x:row r="216">
      <x:c r="A216" t="str">
        <x:v>W2</x:v>
      </x:c>
      <x:c r="B216" t="str">
        <x:v>TL 06</x:v>
      </x:c>
      <x:c r="C216" t="str">
        <x:v>T06-A11</x:v>
      </x:c>
      <x:c r="D216" s="18" t="n">
        <x:v>116</x:v>
      </x:c>
      <x:c r="E216" s="18" t="n">
        <x:v>13</x:v>
      </x:c>
      <x:c r="F216" s="18" t="n">
        <x:v>15</x:v>
      </x:c>
      <x:c r="G216" s="19" t="n">
        <x:v>0.974</x:v>
      </x:c>
      <x:c r="H216" s="18" t="n">
        <x:v>50228</x:v>
      </x:c>
      <x:c r="I216" s="18" t="n">
        <x:v>5</x:v>
      </x:c>
      <x:c r="J216" s="18" t="n">
        <x:v>5</x:v>
      </x:c>
      <x:c r="K216" s="18" t="n">
        <x:v>99</x:v>
      </x:c>
      <x:c r="L216" s="14" t="n">
        <x:f>IFERROR(E216/F216,0)</x:f>
        <x:v>0.8666666666666667</x:v>
      </x:c>
      <x:c r="M216" s="16" t="n">
        <x:f>IFERROR(H216/D216,0)</x:f>
        <x:v>433</x:v>
      </x:c>
      <x:c r="N216" s="14" t="n">
        <x:f>IFERROR(J216/I216,0)</x:f>
        <x:v>1</x:v>
      </x:c>
      <x:c r="O216" s="14" t="n">
        <x:f>IFERROR(K216/D216,0)</x:f>
        <x:v>0.853448275862069</x:v>
      </x:c>
      <x:c r="P216" t="n">
        <x:f>IF(L216&lt;'KPI TARGETS'!$B$6,1,0)+IF(G216&lt;'KPI TARGETS'!$B$7,1,0)+IF(M216&gt;'KPI TARGETS'!$B$8,1,0)+IF(N216&lt;'KPI TARGETS'!$B$9,1,0)+IF(O216&lt;'KPI TARGETS'!$B$10,1,0)</x:f>
        <x:v>2</x:v>
      </x:c>
      <x:c r="Q216" t="str">
        <x:f>IF(P216&gt;='KPI TARGETS'!$B$11,"HIGH",IF(P216=1,"WATCH","ON TRACK"))</x:f>
        <x:v>HIGH</x:v>
      </x:c>
      <x:c r="R216" s="18" t="str"/>
    </x:row>
    <x:row r="217">
      <x:c r="A217" t="str">
        <x:v>W2</x:v>
      </x:c>
      <x:c r="B217" t="str">
        <x:v>TL 06</x:v>
      </x:c>
      <x:c r="C217" t="str">
        <x:v>T06-A12</x:v>
      </x:c>
      <x:c r="D217" s="18" t="n">
        <x:v>122</x:v>
      </x:c>
      <x:c r="E217" s="18" t="n">
        <x:v>18</x:v>
      </x:c>
      <x:c r="F217" s="18" t="n">
        <x:v>19</x:v>
      </x:c>
      <x:c r="G217" s="19" t="n">
        <x:v>0.854</x:v>
      </x:c>
      <x:c r="H217" s="18" t="n">
        <x:v>52460</x:v>
      </x:c>
      <x:c r="I217" s="18" t="n">
        <x:v>5</x:v>
      </x:c>
      <x:c r="J217" s="18" t="n">
        <x:v>5</x:v>
      </x:c>
      <x:c r="K217" s="18" t="n">
        <x:v>118</x:v>
      </x:c>
      <x:c r="L217" s="14" t="n">
        <x:f>IFERROR(E217/F217,0)</x:f>
        <x:v>0.9473684210526315</x:v>
      </x:c>
      <x:c r="M217" s="16" t="n">
        <x:f>IFERROR(H217/D217,0)</x:f>
        <x:v>430</x:v>
      </x:c>
      <x:c r="N217" s="14" t="n">
        <x:f>IFERROR(J217/I217,0)</x:f>
        <x:v>1</x:v>
      </x:c>
      <x:c r="O217" s="14" t="n">
        <x:f>IFERROR(K217/D217,0)</x:f>
        <x:v>0.9672131147540983</x:v>
      </x:c>
      <x:c r="P217" t="n">
        <x:f>IF(L217&lt;'KPI TARGETS'!$B$6,1,0)+IF(G217&lt;'KPI TARGETS'!$B$7,1,0)+IF(M217&gt;'KPI TARGETS'!$B$8,1,0)+IF(N217&lt;'KPI TARGETS'!$B$9,1,0)+IF(O217&lt;'KPI TARGETS'!$B$10,1,0)</x:f>
        <x:v>1</x:v>
      </x:c>
      <x:c r="Q217" t="str">
        <x:f>IF(P217&gt;='KPI TARGETS'!$B$11,"HIGH",IF(P217=1,"WATCH","ON TRACK"))</x:f>
        <x:v>WATCH</x:v>
      </x:c>
      <x:c r="R217" s="18" t="str"/>
    </x:row>
    <x:row r="218">
      <x:c r="A218" t="str">
        <x:v>W2</x:v>
      </x:c>
      <x:c r="B218" t="str">
        <x:v>TL 06</x:v>
      </x:c>
      <x:c r="C218" t="str">
        <x:v>T06-A13</x:v>
      </x:c>
      <x:c r="D218" s="18" t="n">
        <x:v>93</x:v>
      </x:c>
      <x:c r="E218" s="18" t="n">
        <x:v>13</x:v>
      </x:c>
      <x:c r="F218" s="18" t="n">
        <x:v>15</x:v>
      </x:c>
      <x:c r="G218" s="19" t="n">
        <x:v>0.961</x:v>
      </x:c>
      <x:c r="H218" s="18" t="n">
        <x:v>38688</x:v>
      </x:c>
      <x:c r="I218" s="18" t="n">
        <x:v>5</x:v>
      </x:c>
      <x:c r="J218" s="18" t="n">
        <x:v>5</x:v>
      </x:c>
      <x:c r="K218" s="18" t="n">
        <x:v>76</x:v>
      </x:c>
      <x:c r="L218" s="14" t="n">
        <x:f>IFERROR(E218/F218,0)</x:f>
        <x:v>0.8666666666666667</x:v>
      </x:c>
      <x:c r="M218" s="16" t="n">
        <x:f>IFERROR(H218/D218,0)</x:f>
        <x:v>416</x:v>
      </x:c>
      <x:c r="N218" s="14" t="n">
        <x:f>IFERROR(J218/I218,0)</x:f>
        <x:v>1</x:v>
      </x:c>
      <x:c r="O218" s="14" t="n">
        <x:f>IFERROR(K218/D218,0)</x:f>
        <x:v>0.8172043010752689</x:v>
      </x:c>
      <x:c r="P218" t="n">
        <x:f>IF(L218&lt;'KPI TARGETS'!$B$6,1,0)+IF(G218&lt;'KPI TARGETS'!$B$7,1,0)+IF(M218&gt;'KPI TARGETS'!$B$8,1,0)+IF(N218&lt;'KPI TARGETS'!$B$9,1,0)+IF(O218&lt;'KPI TARGETS'!$B$10,1,0)</x:f>
        <x:v>2</x:v>
      </x:c>
      <x:c r="Q218" t="str">
        <x:f>IF(P218&gt;='KPI TARGETS'!$B$11,"HIGH",IF(P218=1,"WATCH","ON TRACK"))</x:f>
        <x:v>HIGH</x:v>
      </x:c>
      <x:c r="R218" s="18" t="str"/>
    </x:row>
    <x:row r="219">
      <x:c r="A219" t="str">
        <x:v>W2</x:v>
      </x:c>
      <x:c r="B219" t="str">
        <x:v>TL 06</x:v>
      </x:c>
      <x:c r="C219" t="str">
        <x:v>T06-A14</x:v>
      </x:c>
      <x:c r="D219" s="18" t="n">
        <x:v>100</x:v>
      </x:c>
      <x:c r="E219" s="18" t="n">
        <x:v>16</x:v>
      </x:c>
      <x:c r="F219" s="18" t="n">
        <x:v>17</x:v>
      </x:c>
      <x:c r="G219" s="19" t="n">
        <x:v>0.972</x:v>
      </x:c>
      <x:c r="H219" s="18" t="n">
        <x:v>40500</x:v>
      </x:c>
      <x:c r="I219" s="18" t="n">
        <x:v>5</x:v>
      </x:c>
      <x:c r="J219" s="18" t="n">
        <x:v>5</x:v>
      </x:c>
      <x:c r="K219" s="18" t="n">
        <x:v>80</x:v>
      </x:c>
      <x:c r="L219" s="14" t="n">
        <x:f>IFERROR(E219/F219,0)</x:f>
        <x:v>0.9411764705882353</x:v>
      </x:c>
      <x:c r="M219" s="16" t="n">
        <x:f>IFERROR(H219/D219,0)</x:f>
        <x:v>405</x:v>
      </x:c>
      <x:c r="N219" s="14" t="n">
        <x:f>IFERROR(J219/I219,0)</x:f>
        <x:v>1</x:v>
      </x:c>
      <x:c r="O219" s="14" t="n">
        <x:f>IFERROR(K219/D219,0)</x:f>
        <x:v>0.8</x:v>
      </x:c>
      <x:c r="P219" t="n">
        <x:f>IF(L219&lt;'KPI TARGETS'!$B$6,1,0)+IF(G219&lt;'KPI TARGETS'!$B$7,1,0)+IF(M219&gt;'KPI TARGETS'!$B$8,1,0)+IF(N219&lt;'KPI TARGETS'!$B$9,1,0)+IF(O219&lt;'KPI TARGETS'!$B$10,1,0)</x:f>
        <x:v>1</x:v>
      </x:c>
      <x:c r="Q219" t="str">
        <x:f>IF(P219&gt;='KPI TARGETS'!$B$11,"HIGH",IF(P219=1,"WATCH","ON TRACK"))</x:f>
        <x:v>WATCH</x:v>
      </x:c>
      <x:c r="R219" s="18" t="str"/>
    </x:row>
    <x:row r="220">
      <x:c r="A220" t="str">
        <x:v>W2</x:v>
      </x:c>
      <x:c r="B220" t="str">
        <x:v>TL 06</x:v>
      </x:c>
      <x:c r="C220" t="str">
        <x:v>T06-A15</x:v>
      </x:c>
      <x:c r="D220" s="18" t="n">
        <x:v>107</x:v>
      </x:c>
      <x:c r="E220" s="18" t="n">
        <x:v>18</x:v>
      </x:c>
      <x:c r="F220" s="18" t="n">
        <x:v>21</x:v>
      </x:c>
      <x:c r="G220" s="19" t="n">
        <x:v>0.884</x:v>
      </x:c>
      <x:c r="H220" s="18" t="n">
        <x:v>60776</x:v>
      </x:c>
      <x:c r="I220" s="18" t="n">
        <x:v>5</x:v>
      </x:c>
      <x:c r="J220" s="18" t="n">
        <x:v>5</x:v>
      </x:c>
      <x:c r="K220" s="18" t="n">
        <x:v>97</x:v>
      </x:c>
      <x:c r="L220" s="14" t="n">
        <x:f>IFERROR(E220/F220,0)</x:f>
        <x:v>0.8571428571428571</x:v>
      </x:c>
      <x:c r="M220" s="16" t="n">
        <x:f>IFERROR(H220/D220,0)</x:f>
        <x:v>568</x:v>
      </x:c>
      <x:c r="N220" s="14" t="n">
        <x:f>IFERROR(J220/I220,0)</x:f>
        <x:v>1</x:v>
      </x:c>
      <x:c r="O220" s="14" t="n">
        <x:f>IFERROR(K220/D220,0)</x:f>
        <x:v>0.9065420560747663</x:v>
      </x:c>
      <x:c r="P220" t="n">
        <x:f>IF(L220&lt;'KPI TARGETS'!$B$6,1,0)+IF(G220&lt;'KPI TARGETS'!$B$7,1,0)+IF(M220&gt;'KPI TARGETS'!$B$8,1,0)+IF(N220&lt;'KPI TARGETS'!$B$9,1,0)+IF(O220&lt;'KPI TARGETS'!$B$10,1,0)</x:f>
        <x:v>3</x:v>
      </x:c>
      <x:c r="Q220" t="str">
        <x:f>IF(P220&gt;='KPI TARGETS'!$B$11,"HIGH",IF(P220=1,"WATCH","ON TRACK"))</x:f>
        <x:v>HIGH</x:v>
      </x:c>
      <x:c r="R220" s="18" t="str"/>
    </x:row>
    <x:row r="221">
      <x:c r="A221" t="str">
        <x:v>W2</x:v>
      </x:c>
      <x:c r="B221" t="str">
        <x:v>TL 06</x:v>
      </x:c>
      <x:c r="C221" t="str">
        <x:v>T06-A16</x:v>
      </x:c>
      <x:c r="D221" s="18" t="n">
        <x:v>156</x:v>
      </x:c>
      <x:c r="E221" s="18" t="n">
        <x:v>17</x:v>
      </x:c>
      <x:c r="F221" s="18" t="n">
        <x:v>17</x:v>
      </x:c>
      <x:c r="G221" s="19" t="n">
        <x:v>0.966</x:v>
      </x:c>
      <x:c r="H221" s="18" t="n">
        <x:v>72072</x:v>
      </x:c>
      <x:c r="I221" s="18" t="n">
        <x:v>5</x:v>
      </x:c>
      <x:c r="J221" s="18" t="n">
        <x:v>5</x:v>
      </x:c>
      <x:c r="K221" s="18" t="n">
        <x:v>129</x:v>
      </x:c>
      <x:c r="L221" s="14" t="n">
        <x:f>IFERROR(E221/F221,0)</x:f>
        <x:v>1</x:v>
      </x:c>
      <x:c r="M221" s="16" t="n">
        <x:f>IFERROR(H221/D221,0)</x:f>
        <x:v>462</x:v>
      </x:c>
      <x:c r="N221" s="14" t="n">
        <x:f>IFERROR(J221/I221,0)</x:f>
        <x:v>1</x:v>
      </x:c>
      <x:c r="O221" s="14" t="n">
        <x:f>IFERROR(K221/D221,0)</x:f>
        <x:v>0.8269230769230769</x:v>
      </x:c>
      <x:c r="P221" t="n">
        <x:f>IF(L221&lt;'KPI TARGETS'!$B$6,1,0)+IF(G221&lt;'KPI TARGETS'!$B$7,1,0)+IF(M221&gt;'KPI TARGETS'!$B$8,1,0)+IF(N221&lt;'KPI TARGETS'!$B$9,1,0)+IF(O221&lt;'KPI TARGETS'!$B$10,1,0)</x:f>
        <x:v>1</x:v>
      </x:c>
      <x:c r="Q221" t="str">
        <x:f>IF(P221&gt;='KPI TARGETS'!$B$11,"HIGH",IF(P221=1,"WATCH","ON TRACK"))</x:f>
        <x:v>WATCH</x:v>
      </x:c>
      <x:c r="R221" s="18" t="str"/>
    </x:row>
    <x:row r="222">
      <x:c r="A222" t="str">
        <x:v>W2</x:v>
      </x:c>
      <x:c r="B222" t="str">
        <x:v>TL 06</x:v>
      </x:c>
      <x:c r="C222" t="str">
        <x:v>T06-A17</x:v>
      </x:c>
      <x:c r="D222" s="18" t="n">
        <x:v>157</x:v>
      </x:c>
      <x:c r="E222" s="18" t="n">
        <x:v>31</x:v>
      </x:c>
      <x:c r="F222" s="18" t="n">
        <x:v>32</x:v>
      </x:c>
      <x:c r="G222" s="19" t="n">
        <x:v>0.894</x:v>
      </x:c>
      <x:c r="H222" s="18" t="n">
        <x:v>81640</x:v>
      </x:c>
      <x:c r="I222" s="18" t="n">
        <x:v>5</x:v>
      </x:c>
      <x:c r="J222" s="18" t="n">
        <x:v>5</x:v>
      </x:c>
      <x:c r="K222" s="18" t="n">
        <x:v>136</x:v>
      </x:c>
      <x:c r="L222" s="14" t="n">
        <x:f>IFERROR(E222/F222,0)</x:f>
        <x:v>0.96875</x:v>
      </x:c>
      <x:c r="M222" s="16" t="n">
        <x:f>IFERROR(H222/D222,0)</x:f>
        <x:v>520</x:v>
      </x:c>
      <x:c r="N222" s="14" t="n">
        <x:f>IFERROR(J222/I222,0)</x:f>
        <x:v>1</x:v>
      </x:c>
      <x:c r="O222" s="14" t="n">
        <x:f>IFERROR(K222/D222,0)</x:f>
        <x:v>0.8662420382165605</x:v>
      </x:c>
      <x:c r="P222" t="n">
        <x:f>IF(L222&lt;'KPI TARGETS'!$B$6,1,0)+IF(G222&lt;'KPI TARGETS'!$B$7,1,0)+IF(M222&gt;'KPI TARGETS'!$B$8,1,0)+IF(N222&lt;'KPI TARGETS'!$B$9,1,0)+IF(O222&lt;'KPI TARGETS'!$B$10,1,0)</x:f>
        <x:v>3</x:v>
      </x:c>
      <x:c r="Q222" t="str">
        <x:f>IF(P222&gt;='KPI TARGETS'!$B$11,"HIGH",IF(P222=1,"WATCH","ON TRACK"))</x:f>
        <x:v>HIGH</x:v>
      </x:c>
      <x:c r="R222" s="18" t="str"/>
    </x:row>
    <x:row r="223">
      <x:c r="A223" t="str">
        <x:v>W2</x:v>
      </x:c>
      <x:c r="B223" t="str">
        <x:v>TL 07</x:v>
      </x:c>
      <x:c r="C223" t="str">
        <x:v>T07-A01</x:v>
      </x:c>
      <x:c r="D223" s="18" t="n">
        <x:v>122</x:v>
      </x:c>
      <x:c r="E223" s="18" t="n">
        <x:v>14</x:v>
      </x:c>
      <x:c r="F223" s="18" t="n">
        <x:v>15</x:v>
      </x:c>
      <x:c r="G223" s="19" t="n">
        <x:v>0.924</x:v>
      </x:c>
      <x:c r="H223" s="18" t="n">
        <x:v>61488</x:v>
      </x:c>
      <x:c r="I223" s="18" t="n">
        <x:v>5</x:v>
      </x:c>
      <x:c r="J223" s="18" t="n">
        <x:v>5</x:v>
      </x:c>
      <x:c r="K223" s="18" t="n">
        <x:v>108</x:v>
      </x:c>
      <x:c r="L223" s="14" t="n">
        <x:f>IFERROR(E223/F223,0)</x:f>
        <x:v>0.9333333333333333</x:v>
      </x:c>
      <x:c r="M223" s="16" t="n">
        <x:f>IFERROR(H223/D223,0)</x:f>
        <x:v>504</x:v>
      </x:c>
      <x:c r="N223" s="14" t="n">
        <x:f>IFERROR(J223/I223,0)</x:f>
        <x:v>1</x:v>
      </x:c>
      <x:c r="O223" s="14" t="n">
        <x:f>IFERROR(K223/D223,0)</x:f>
        <x:v>0.8852459016393442</x:v>
      </x:c>
      <x:c r="P223" t="n">
        <x:f>IF(L223&lt;'KPI TARGETS'!$B$6,1,0)+IF(G223&lt;'KPI TARGETS'!$B$7,1,0)+IF(M223&gt;'KPI TARGETS'!$B$8,1,0)+IF(N223&lt;'KPI TARGETS'!$B$9,1,0)+IF(O223&lt;'KPI TARGETS'!$B$10,1,0)</x:f>
        <x:v>1</x:v>
      </x:c>
      <x:c r="Q223" t="str">
        <x:f>IF(P223&gt;='KPI TARGETS'!$B$11,"HIGH",IF(P223=1,"WATCH","ON TRACK"))</x:f>
        <x:v>WATCH</x:v>
      </x:c>
      <x:c r="R223" s="18" t="str"/>
    </x:row>
    <x:row r="224">
      <x:c r="A224" t="str">
        <x:v>W2</x:v>
      </x:c>
      <x:c r="B224" t="str">
        <x:v>TL 07</x:v>
      </x:c>
      <x:c r="C224" t="str">
        <x:v>T07-A02</x:v>
      </x:c>
      <x:c r="D224" s="18" t="n">
        <x:v>158</x:v>
      </x:c>
      <x:c r="E224" s="18" t="n">
        <x:v>17</x:v>
      </x:c>
      <x:c r="F224" s="18" t="n">
        <x:v>21</x:v>
      </x:c>
      <x:c r="G224" s="19" t="n">
        <x:v>0.985</x:v>
      </x:c>
      <x:c r="H224" s="18" t="n">
        <x:v>72206</x:v>
      </x:c>
      <x:c r="I224" s="18" t="n">
        <x:v>5</x:v>
      </x:c>
      <x:c r="J224" s="18" t="n">
        <x:v>5</x:v>
      </x:c>
      <x:c r="K224" s="18" t="n">
        <x:v>143</x:v>
      </x:c>
      <x:c r="L224" s="14" t="n">
        <x:f>IFERROR(E224/F224,0)</x:f>
        <x:v>0.8095238095238095</x:v>
      </x:c>
      <x:c r="M224" s="16" t="n">
        <x:f>IFERROR(H224/D224,0)</x:f>
        <x:v>457</x:v>
      </x:c>
      <x:c r="N224" s="14" t="n">
        <x:f>IFERROR(J224/I224,0)</x:f>
        <x:v>1</x:v>
      </x:c>
      <x:c r="O224" s="14" t="n">
        <x:f>IFERROR(K224/D224,0)</x:f>
        <x:v>0.9050632911392406</x:v>
      </x:c>
      <x:c r="P224" t="n">
        <x:f>IF(L224&lt;'KPI TARGETS'!$B$6,1,0)+IF(G224&lt;'KPI TARGETS'!$B$7,1,0)+IF(M224&gt;'KPI TARGETS'!$B$8,1,0)+IF(N224&lt;'KPI TARGETS'!$B$9,1,0)+IF(O224&lt;'KPI TARGETS'!$B$10,1,0)</x:f>
        <x:v>1</x:v>
      </x:c>
      <x:c r="Q224" t="str">
        <x:f>IF(P224&gt;='KPI TARGETS'!$B$11,"HIGH",IF(P224=1,"WATCH","ON TRACK"))</x:f>
        <x:v>WATCH</x:v>
      </x:c>
      <x:c r="R224" s="18" t="str"/>
    </x:row>
    <x:row r="225">
      <x:c r="A225" t="str">
        <x:v>W2</x:v>
      </x:c>
      <x:c r="B225" t="str">
        <x:v>TL 07</x:v>
      </x:c>
      <x:c r="C225" t="str">
        <x:v>T07-A03</x:v>
      </x:c>
      <x:c r="D225" s="18" t="n">
        <x:v>124</x:v>
      </x:c>
      <x:c r="E225" s="18" t="n">
        <x:v>16</x:v>
      </x:c>
      <x:c r="F225" s="18" t="n">
        <x:v>17</x:v>
      </x:c>
      <x:c r="G225" s="19" t="n">
        <x:v>0.949</x:v>
      </x:c>
      <x:c r="H225" s="18" t="n">
        <x:v>55676</x:v>
      </x:c>
      <x:c r="I225" s="18" t="n">
        <x:v>5</x:v>
      </x:c>
      <x:c r="J225" s="18" t="n">
        <x:v>5</x:v>
      </x:c>
      <x:c r="K225" s="18" t="n">
        <x:v>102</x:v>
      </x:c>
      <x:c r="L225" s="14" t="n">
        <x:f>IFERROR(E225/F225,0)</x:f>
        <x:v>0.9411764705882353</x:v>
      </x:c>
      <x:c r="M225" s="16" t="n">
        <x:f>IFERROR(H225/D225,0)</x:f>
        <x:v>449</x:v>
      </x:c>
      <x:c r="N225" s="14" t="n">
        <x:f>IFERROR(J225/I225,0)</x:f>
        <x:v>1</x:v>
      </x:c>
      <x:c r="O225" s="14" t="n">
        <x:f>IFERROR(K225/D225,0)</x:f>
        <x:v>0.8225806451612904</x:v>
      </x:c>
      <x:c r="P225" t="n">
        <x:f>IF(L225&lt;'KPI TARGETS'!$B$6,1,0)+IF(G225&lt;'KPI TARGETS'!$B$7,1,0)+IF(M225&gt;'KPI TARGETS'!$B$8,1,0)+IF(N225&lt;'KPI TARGETS'!$B$9,1,0)+IF(O225&lt;'KPI TARGETS'!$B$10,1,0)</x:f>
        <x:v>1</x:v>
      </x:c>
      <x:c r="Q225" t="str">
        <x:f>IF(P225&gt;='KPI TARGETS'!$B$11,"HIGH",IF(P225=1,"WATCH","ON TRACK"))</x:f>
        <x:v>WATCH</x:v>
      </x:c>
      <x:c r="R225" s="18" t="str"/>
    </x:row>
    <x:row r="226">
      <x:c r="A226" t="str">
        <x:v>W2</x:v>
      </x:c>
      <x:c r="B226" t="str">
        <x:v>TL 07</x:v>
      </x:c>
      <x:c r="C226" t="str">
        <x:v>T07-A04</x:v>
      </x:c>
      <x:c r="D226" s="18" t="n">
        <x:v>114</x:v>
      </x:c>
      <x:c r="E226" s="18" t="n">
        <x:v>17</x:v>
      </x:c>
      <x:c r="F226" s="18" t="n">
        <x:v>19</x:v>
      </x:c>
      <x:c r="G226" s="19" t="n">
        <x:v>0.902</x:v>
      </x:c>
      <x:c r="H226" s="18" t="n">
        <x:v>45600</x:v>
      </x:c>
      <x:c r="I226" s="18" t="n">
        <x:v>5</x:v>
      </x:c>
      <x:c r="J226" s="18" t="n">
        <x:v>5</x:v>
      </x:c>
      <x:c r="K226" s="18" t="n">
        <x:v>95</x:v>
      </x:c>
      <x:c r="L226" s="14" t="n">
        <x:f>IFERROR(E226/F226,0)</x:f>
        <x:v>0.8947368421052632</x:v>
      </x:c>
      <x:c r="M226" s="16" t="n">
        <x:f>IFERROR(H226/D226,0)</x:f>
        <x:v>400</x:v>
      </x:c>
      <x:c r="N226" s="14" t="n">
        <x:f>IFERROR(J226/I226,0)</x:f>
        <x:v>1</x:v>
      </x:c>
      <x:c r="O226" s="14" t="n">
        <x:f>IFERROR(K226/D226,0)</x:f>
        <x:v>0.8333333333333334</x:v>
      </x:c>
      <x:c r="P226" t="n">
        <x:f>IF(L226&lt;'KPI TARGETS'!$B$6,1,0)+IF(G226&lt;'KPI TARGETS'!$B$7,1,0)+IF(M226&gt;'KPI TARGETS'!$B$8,1,0)+IF(N226&lt;'KPI TARGETS'!$B$9,1,0)+IF(O226&lt;'KPI TARGETS'!$B$10,1,0)</x:f>
        <x:v>3</x:v>
      </x:c>
      <x:c r="Q226" t="str">
        <x:f>IF(P226&gt;='KPI TARGETS'!$B$11,"HIGH",IF(P226=1,"WATCH","ON TRACK"))</x:f>
        <x:v>HIGH</x:v>
      </x:c>
      <x:c r="R226" s="18" t="str"/>
    </x:row>
    <x:row r="227">
      <x:c r="A227" t="str">
        <x:v>W2</x:v>
      </x:c>
      <x:c r="B227" t="str">
        <x:v>TL 07</x:v>
      </x:c>
      <x:c r="C227" t="str">
        <x:v>T07-A05</x:v>
      </x:c>
      <x:c r="D227" s="18" t="n">
        <x:v>86</x:v>
      </x:c>
      <x:c r="E227" s="18" t="n">
        <x:v>19</x:v>
      </x:c>
      <x:c r="F227" s="18" t="n">
        <x:v>19</x:v>
      </x:c>
      <x:c r="G227" s="19" t="n">
        <x:v>0.893</x:v>
      </x:c>
      <x:c r="H227" s="18" t="n">
        <x:v>39388</x:v>
      </x:c>
      <x:c r="I227" s="18" t="n">
        <x:v>5</x:v>
      </x:c>
      <x:c r="J227" s="18" t="n">
        <x:v>5</x:v>
      </x:c>
      <x:c r="K227" s="18" t="n">
        <x:v>70</x:v>
      </x:c>
      <x:c r="L227" s="14" t="n">
        <x:f>IFERROR(E227/F227,0)</x:f>
        <x:v>1</x:v>
      </x:c>
      <x:c r="M227" s="16" t="n">
        <x:f>IFERROR(H227/D227,0)</x:f>
        <x:v>458</x:v>
      </x:c>
      <x:c r="N227" s="14" t="n">
        <x:f>IFERROR(J227/I227,0)</x:f>
        <x:v>1</x:v>
      </x:c>
      <x:c r="O227" s="14" t="n">
        <x:f>IFERROR(K227/D227,0)</x:f>
        <x:v>0.813953488372093</x:v>
      </x:c>
      <x:c r="P227" t="n">
        <x:f>IF(L227&lt;'KPI TARGETS'!$B$6,1,0)+IF(G227&lt;'KPI TARGETS'!$B$7,1,0)+IF(M227&gt;'KPI TARGETS'!$B$8,1,0)+IF(N227&lt;'KPI TARGETS'!$B$9,1,0)+IF(O227&lt;'KPI TARGETS'!$B$10,1,0)</x:f>
        <x:v>2</x:v>
      </x:c>
      <x:c r="Q227" t="str">
        <x:f>IF(P227&gt;='KPI TARGETS'!$B$11,"HIGH",IF(P227=1,"WATCH","ON TRACK"))</x:f>
        <x:v>HIGH</x:v>
      </x:c>
      <x:c r="R227" s="18" t="str"/>
    </x:row>
    <x:row r="228">
      <x:c r="A228" t="str">
        <x:v>W2</x:v>
      </x:c>
      <x:c r="B228" t="str">
        <x:v>TL 07</x:v>
      </x:c>
      <x:c r="C228" t="str">
        <x:v>T07-A06</x:v>
      </x:c>
      <x:c r="D228" s="18" t="n">
        <x:v>102</x:v>
      </x:c>
      <x:c r="E228" s="18" t="n">
        <x:v>28</x:v>
      </x:c>
      <x:c r="F228" s="18" t="n">
        <x:v>30</x:v>
      </x:c>
      <x:c r="G228" s="19" t="n">
        <x:v>0.977</x:v>
      </x:c>
      <x:c r="H228" s="18" t="n">
        <x:v>41820</x:v>
      </x:c>
      <x:c r="I228" s="18" t="n">
        <x:v>5</x:v>
      </x:c>
      <x:c r="J228" s="18" t="n">
        <x:v>5</x:v>
      </x:c>
      <x:c r="K228" s="18" t="n">
        <x:v>93</x:v>
      </x:c>
      <x:c r="L228" s="14" t="n">
        <x:f>IFERROR(E228/F228,0)</x:f>
        <x:v>0.9333333333333333</x:v>
      </x:c>
      <x:c r="M228" s="16" t="n">
        <x:f>IFERROR(H228/D228,0)</x:f>
        <x:v>410</x:v>
      </x:c>
      <x:c r="N228" s="14" t="n">
        <x:f>IFERROR(J228/I228,0)</x:f>
        <x:v>1</x:v>
      </x:c>
      <x:c r="O228" s="14" t="n">
        <x:f>IFERROR(K228/D228,0)</x:f>
        <x:v>0.9117647058823529</x:v>
      </x:c>
      <x:c r="P228" t="n">
        <x:f>IF(L228&lt;'KPI TARGETS'!$B$6,1,0)+IF(G228&lt;'KPI TARGETS'!$B$7,1,0)+IF(M228&gt;'KPI TARGETS'!$B$8,1,0)+IF(N228&lt;'KPI TARGETS'!$B$9,1,0)+IF(O228&lt;'KPI TARGETS'!$B$10,1,0)</x:f>
        <x:v>0</x:v>
      </x:c>
      <x:c r="Q228" t="str">
        <x:f>IF(P228&gt;='KPI TARGETS'!$B$11,"HIGH",IF(P228=1,"WATCH","ON TRACK"))</x:f>
        <x:v>ON TRACK</x:v>
      </x:c>
      <x:c r="R228" s="18" t="str"/>
    </x:row>
    <x:row r="229">
      <x:c r="A229" t="str">
        <x:v>W2</x:v>
      </x:c>
      <x:c r="B229" t="str">
        <x:v>TL 07</x:v>
      </x:c>
      <x:c r="C229" t="str">
        <x:v>T07-A07</x:v>
      </x:c>
      <x:c r="D229" s="18" t="n">
        <x:v>99</x:v>
      </x:c>
      <x:c r="E229" s="18" t="n">
        <x:v>25</x:v>
      </x:c>
      <x:c r="F229" s="18" t="n">
        <x:v>25</x:v>
      </x:c>
      <x:c r="G229" s="19" t="n">
        <x:v>0.964</x:v>
      </x:c>
      <x:c r="H229" s="18" t="n">
        <x:v>51777</x:v>
      </x:c>
      <x:c r="I229" s="18" t="n">
        <x:v>5</x:v>
      </x:c>
      <x:c r="J229" s="18" t="n">
        <x:v>5</x:v>
      </x:c>
      <x:c r="K229" s="18" t="n">
        <x:v>96</x:v>
      </x:c>
      <x:c r="L229" s="14" t="n">
        <x:f>IFERROR(E229/F229,0)</x:f>
        <x:v>1</x:v>
      </x:c>
      <x:c r="M229" s="16" t="n">
        <x:f>IFERROR(H229/D229,0)</x:f>
        <x:v>523</x:v>
      </x:c>
      <x:c r="N229" s="14" t="n">
        <x:f>IFERROR(J229/I229,0)</x:f>
        <x:v>1</x:v>
      </x:c>
      <x:c r="O229" s="14" t="n">
        <x:f>IFERROR(K229/D229,0)</x:f>
        <x:v>0.9696969696969697</x:v>
      </x:c>
      <x:c r="P229" t="n">
        <x:f>IF(L229&lt;'KPI TARGETS'!$B$6,1,0)+IF(G229&lt;'KPI TARGETS'!$B$7,1,0)+IF(M229&gt;'KPI TARGETS'!$B$8,1,0)+IF(N229&lt;'KPI TARGETS'!$B$9,1,0)+IF(O229&lt;'KPI TARGETS'!$B$10,1,0)</x:f>
        <x:v>1</x:v>
      </x:c>
      <x:c r="Q229" t="str">
        <x:f>IF(P229&gt;='KPI TARGETS'!$B$11,"HIGH",IF(P229=1,"WATCH","ON TRACK"))</x:f>
        <x:v>WATCH</x:v>
      </x:c>
      <x:c r="R229" s="18" t="str"/>
    </x:row>
    <x:row r="230">
      <x:c r="A230" t="str">
        <x:v>W2</x:v>
      </x:c>
      <x:c r="B230" t="str">
        <x:v>TL 07</x:v>
      </x:c>
      <x:c r="C230" t="str">
        <x:v>T07-A08</x:v>
      </x:c>
      <x:c r="D230" s="18" t="n">
        <x:v>92</x:v>
      </x:c>
      <x:c r="E230" s="18" t="n">
        <x:v>16</x:v>
      </x:c>
      <x:c r="F230" s="18" t="n">
        <x:v>16</x:v>
      </x:c>
      <x:c r="G230" s="19" t="n">
        <x:v>0.978</x:v>
      </x:c>
      <x:c r="H230" s="18" t="n">
        <x:v>39560</x:v>
      </x:c>
      <x:c r="I230" s="18" t="n">
        <x:v>5</x:v>
      </x:c>
      <x:c r="J230" s="18" t="n">
        <x:v>4</x:v>
      </x:c>
      <x:c r="K230" s="18" t="n">
        <x:v>76</x:v>
      </x:c>
      <x:c r="L230" s="14" t="n">
        <x:f>IFERROR(E230/F230,0)</x:f>
        <x:v>1</x:v>
      </x:c>
      <x:c r="M230" s="16" t="n">
        <x:f>IFERROR(H230/D230,0)</x:f>
        <x:v>430</x:v>
      </x:c>
      <x:c r="N230" s="14" t="n">
        <x:f>IFERROR(J230/I230,0)</x:f>
        <x:v>0.8</x:v>
      </x:c>
      <x:c r="O230" s="14" t="n">
        <x:f>IFERROR(K230/D230,0)</x:f>
        <x:v>0.8260869565217391</x:v>
      </x:c>
      <x:c r="P230" t="n">
        <x:f>IF(L230&lt;'KPI TARGETS'!$B$6,1,0)+IF(G230&lt;'KPI TARGETS'!$B$7,1,0)+IF(M230&gt;'KPI TARGETS'!$B$8,1,0)+IF(N230&lt;'KPI TARGETS'!$B$9,1,0)+IF(O230&lt;'KPI TARGETS'!$B$10,1,0)</x:f>
        <x:v>2</x:v>
      </x:c>
      <x:c r="Q230" t="str">
        <x:f>IF(P230&gt;='KPI TARGETS'!$B$11,"HIGH",IF(P230=1,"WATCH","ON TRACK"))</x:f>
        <x:v>HIGH</x:v>
      </x:c>
      <x:c r="R230" s="18" t="str"/>
    </x:row>
    <x:row r="231">
      <x:c r="A231" t="str">
        <x:v>W2</x:v>
      </x:c>
      <x:c r="B231" t="str">
        <x:v>TL 07</x:v>
      </x:c>
      <x:c r="C231" t="str">
        <x:v>T07-A09</x:v>
      </x:c>
      <x:c r="D231" s="18" t="n">
        <x:v>106</x:v>
      </x:c>
      <x:c r="E231" s="18" t="n">
        <x:v>29</x:v>
      </x:c>
      <x:c r="F231" s="18" t="n">
        <x:v>34</x:v>
      </x:c>
      <x:c r="G231" s="19" t="n">
        <x:v>0.937</x:v>
      </x:c>
      <x:c r="H231" s="18" t="n">
        <x:v>60314</x:v>
      </x:c>
      <x:c r="I231" s="18" t="n">
        <x:v>5</x:v>
      </x:c>
      <x:c r="J231" s="18" t="n">
        <x:v>5</x:v>
      </x:c>
      <x:c r="K231" s="18" t="n">
        <x:v>100</x:v>
      </x:c>
      <x:c r="L231" s="14" t="n">
        <x:f>IFERROR(E231/F231,0)</x:f>
        <x:v>0.8529411764705882</x:v>
      </x:c>
      <x:c r="M231" s="16" t="n">
        <x:f>IFERROR(H231/D231,0)</x:f>
        <x:v>569</x:v>
      </x:c>
      <x:c r="N231" s="14" t="n">
        <x:f>IFERROR(J231/I231,0)</x:f>
        <x:v>1</x:v>
      </x:c>
      <x:c r="O231" s="14" t="n">
        <x:f>IFERROR(K231/D231,0)</x:f>
        <x:v>0.9433962264150944</x:v>
      </x:c>
      <x:c r="P231" t="n">
        <x:f>IF(L231&lt;'KPI TARGETS'!$B$6,1,0)+IF(G231&lt;'KPI TARGETS'!$B$7,1,0)+IF(M231&gt;'KPI TARGETS'!$B$8,1,0)+IF(N231&lt;'KPI TARGETS'!$B$9,1,0)+IF(O231&lt;'KPI TARGETS'!$B$10,1,0)</x:f>
        <x:v>2</x:v>
      </x:c>
      <x:c r="Q231" t="str">
        <x:f>IF(P231&gt;='KPI TARGETS'!$B$11,"HIGH",IF(P231=1,"WATCH","ON TRACK"))</x:f>
        <x:v>HIGH</x:v>
      </x:c>
      <x:c r="R231" s="18" t="str"/>
    </x:row>
    <x:row r="232">
      <x:c r="A232" t="str">
        <x:v>W2</x:v>
      </x:c>
      <x:c r="B232" t="str">
        <x:v>TL 07</x:v>
      </x:c>
      <x:c r="C232" t="str">
        <x:v>T07-A10</x:v>
      </x:c>
      <x:c r="D232" s="18" t="n">
        <x:v>92</x:v>
      </x:c>
      <x:c r="E232" s="18" t="n">
        <x:v>25</x:v>
      </x:c>
      <x:c r="F232" s="18" t="n">
        <x:v>29</x:v>
      </x:c>
      <x:c r="G232" s="19" t="n">
        <x:v>0.863</x:v>
      </x:c>
      <x:c r="H232" s="18" t="n">
        <x:v>41676</x:v>
      </x:c>
      <x:c r="I232" s="18" t="n">
        <x:v>5</x:v>
      </x:c>
      <x:c r="J232" s="18" t="n">
        <x:v>5</x:v>
      </x:c>
      <x:c r="K232" s="18" t="n">
        <x:v>74</x:v>
      </x:c>
      <x:c r="L232" s="14" t="n">
        <x:f>IFERROR(E232/F232,0)</x:f>
        <x:v>0.8620689655172413</x:v>
      </x:c>
      <x:c r="M232" s="16" t="n">
        <x:f>IFERROR(H232/D232,0)</x:f>
        <x:v>453</x:v>
      </x:c>
      <x:c r="N232" s="14" t="n">
        <x:f>IFERROR(J232/I232,0)</x:f>
        <x:v>1</x:v>
      </x:c>
      <x:c r="O232" s="14" t="n">
        <x:f>IFERROR(K232/D232,0)</x:f>
        <x:v>0.8043478260869565</x:v>
      </x:c>
      <x:c r="P232" t="n">
        <x:f>IF(L232&lt;'KPI TARGETS'!$B$6,1,0)+IF(G232&lt;'KPI TARGETS'!$B$7,1,0)+IF(M232&gt;'KPI TARGETS'!$B$8,1,0)+IF(N232&lt;'KPI TARGETS'!$B$9,1,0)+IF(O232&lt;'KPI TARGETS'!$B$10,1,0)</x:f>
        <x:v>3</x:v>
      </x:c>
      <x:c r="Q232" t="str">
        <x:f>IF(P232&gt;='KPI TARGETS'!$B$11,"HIGH",IF(P232=1,"WATCH","ON TRACK"))</x:f>
        <x:v>HIGH</x:v>
      </x:c>
      <x:c r="R232" s="18" t="str"/>
    </x:row>
    <x:row r="233">
      <x:c r="A233" t="str">
        <x:v>W2</x:v>
      </x:c>
      <x:c r="B233" t="str">
        <x:v>TL 07</x:v>
      </x:c>
      <x:c r="C233" t="str">
        <x:v>T07-A11</x:v>
      </x:c>
      <x:c r="D233" s="18" t="n">
        <x:v>106</x:v>
      </x:c>
      <x:c r="E233" s="18" t="n">
        <x:v>21</x:v>
      </x:c>
      <x:c r="F233" s="18" t="n">
        <x:v>22</x:v>
      </x:c>
      <x:c r="G233" s="19" t="n">
        <x:v>0.944</x:v>
      </x:c>
      <x:c r="H233" s="18" t="n">
        <x:v>50138</x:v>
      </x:c>
      <x:c r="I233" s="18" t="n">
        <x:v>5</x:v>
      </x:c>
      <x:c r="J233" s="18" t="n">
        <x:v>5</x:v>
      </x:c>
      <x:c r="K233" s="18" t="n">
        <x:v>96</x:v>
      </x:c>
      <x:c r="L233" s="14" t="n">
        <x:f>IFERROR(E233/F233,0)</x:f>
        <x:v>0.9545454545454546</x:v>
      </x:c>
      <x:c r="M233" s="16" t="n">
        <x:f>IFERROR(H233/D233,0)</x:f>
        <x:v>473</x:v>
      </x:c>
      <x:c r="N233" s="14" t="n">
        <x:f>IFERROR(J233/I233,0)</x:f>
        <x:v>1</x:v>
      </x:c>
      <x:c r="O233" s="14" t="n">
        <x:f>IFERROR(K233/D233,0)</x:f>
        <x:v>0.9056603773584906</x:v>
      </x:c>
      <x:c r="P233" t="n">
        <x:f>IF(L233&lt;'KPI TARGETS'!$B$6,1,0)+IF(G233&lt;'KPI TARGETS'!$B$7,1,0)+IF(M233&gt;'KPI TARGETS'!$B$8,1,0)+IF(N233&lt;'KPI TARGETS'!$B$9,1,0)+IF(O233&lt;'KPI TARGETS'!$B$10,1,0)</x:f>
        <x:v>0</x:v>
      </x:c>
      <x:c r="Q233" t="str">
        <x:f>IF(P233&gt;='KPI TARGETS'!$B$11,"HIGH",IF(P233=1,"WATCH","ON TRACK"))</x:f>
        <x:v>ON TRACK</x:v>
      </x:c>
      <x:c r="R233" s="18" t="str"/>
    </x:row>
    <x:row r="234">
      <x:c r="A234" t="str">
        <x:v>W2</x:v>
      </x:c>
      <x:c r="B234" t="str">
        <x:v>TL 07</x:v>
      </x:c>
      <x:c r="C234" t="str">
        <x:v>T07-A12</x:v>
      </x:c>
      <x:c r="D234" s="18" t="n">
        <x:v>124</x:v>
      </x:c>
      <x:c r="E234" s="18" t="n">
        <x:v>16</x:v>
      </x:c>
      <x:c r="F234" s="18" t="n">
        <x:v>17</x:v>
      </x:c>
      <x:c r="G234" s="19" t="n">
        <x:v>0.871</x:v>
      </x:c>
      <x:c r="H234" s="18" t="n">
        <x:v>59892</x:v>
      </x:c>
      <x:c r="I234" s="18" t="n">
        <x:v>5</x:v>
      </x:c>
      <x:c r="J234" s="18" t="n">
        <x:v>4</x:v>
      </x:c>
      <x:c r="K234" s="18" t="n">
        <x:v>118</x:v>
      </x:c>
      <x:c r="L234" s="14" t="n">
        <x:f>IFERROR(E234/F234,0)</x:f>
        <x:v>0.9411764705882353</x:v>
      </x:c>
      <x:c r="M234" s="16" t="n">
        <x:f>IFERROR(H234/D234,0)</x:f>
        <x:v>483</x:v>
      </x:c>
      <x:c r="N234" s="14" t="n">
        <x:f>IFERROR(J234/I234,0)</x:f>
        <x:v>0.8</x:v>
      </x:c>
      <x:c r="O234" s="14" t="n">
        <x:f>IFERROR(K234/D234,0)</x:f>
        <x:v>0.9516129032258065</x:v>
      </x:c>
      <x:c r="P234" t="n">
        <x:f>IF(L234&lt;'KPI TARGETS'!$B$6,1,0)+IF(G234&lt;'KPI TARGETS'!$B$7,1,0)+IF(M234&gt;'KPI TARGETS'!$B$8,1,0)+IF(N234&lt;'KPI TARGETS'!$B$9,1,0)+IF(O234&lt;'KPI TARGETS'!$B$10,1,0)</x:f>
        <x:v>2</x:v>
      </x:c>
      <x:c r="Q234" t="str">
        <x:f>IF(P234&gt;='KPI TARGETS'!$B$11,"HIGH",IF(P234=1,"WATCH","ON TRACK"))</x:f>
        <x:v>HIGH</x:v>
      </x:c>
      <x:c r="R234" s="18" t="str"/>
    </x:row>
    <x:row r="235">
      <x:c r="A235" t="str">
        <x:v>W2</x:v>
      </x:c>
      <x:c r="B235" t="str">
        <x:v>TL 07</x:v>
      </x:c>
      <x:c r="C235" t="str">
        <x:v>T07-A13</x:v>
      </x:c>
      <x:c r="D235" s="18" t="n">
        <x:v>109</x:v>
      </x:c>
      <x:c r="E235" s="18" t="n">
        <x:v>14</x:v>
      </x:c>
      <x:c r="F235" s="18" t="n">
        <x:v>15</x:v>
      </x:c>
      <x:c r="G235" s="19" t="n">
        <x:v>0.917</x:v>
      </x:c>
      <x:c r="H235" s="18" t="n">
        <x:v>47524</x:v>
      </x:c>
      <x:c r="I235" s="18" t="n">
        <x:v>5</x:v>
      </x:c>
      <x:c r="J235" s="18" t="n">
        <x:v>5</x:v>
      </x:c>
      <x:c r="K235" s="18" t="n">
        <x:v>104</x:v>
      </x:c>
      <x:c r="L235" s="14" t="n">
        <x:f>IFERROR(E235/F235,0)</x:f>
        <x:v>0.9333333333333333</x:v>
      </x:c>
      <x:c r="M235" s="16" t="n">
        <x:f>IFERROR(H235/D235,0)</x:f>
        <x:v>436</x:v>
      </x:c>
      <x:c r="N235" s="14" t="n">
        <x:f>IFERROR(J235/I235,0)</x:f>
        <x:v>1</x:v>
      </x:c>
      <x:c r="O235" s="14" t="n">
        <x:f>IFERROR(K235/D235,0)</x:f>
        <x:v>0.9541284403669725</x:v>
      </x:c>
      <x:c r="P235" t="n">
        <x:f>IF(L235&lt;'KPI TARGETS'!$B$6,1,0)+IF(G235&lt;'KPI TARGETS'!$B$7,1,0)+IF(M235&gt;'KPI TARGETS'!$B$8,1,0)+IF(N235&lt;'KPI TARGETS'!$B$9,1,0)+IF(O235&lt;'KPI TARGETS'!$B$10,1,0)</x:f>
        <x:v>1</x:v>
      </x:c>
      <x:c r="Q235" t="str">
        <x:f>IF(P235&gt;='KPI TARGETS'!$B$11,"HIGH",IF(P235=1,"WATCH","ON TRACK"))</x:f>
        <x:v>WATCH</x:v>
      </x:c>
      <x:c r="R235" s="18" t="str"/>
    </x:row>
    <x:row r="236">
      <x:c r="A236" t="str">
        <x:v>W2</x:v>
      </x:c>
      <x:c r="B236" t="str">
        <x:v>TL 07</x:v>
      </x:c>
      <x:c r="C236" t="str">
        <x:v>T07-A14</x:v>
      </x:c>
      <x:c r="D236" s="18" t="n">
        <x:v>162</x:v>
      </x:c>
      <x:c r="E236" s="18" t="n">
        <x:v>23</x:v>
      </x:c>
      <x:c r="F236" s="18" t="n">
        <x:v>24</x:v>
      </x:c>
      <x:c r="G236" s="19" t="n">
        <x:v>0.926</x:v>
      </x:c>
      <x:c r="H236" s="18" t="n">
        <x:v>68850</x:v>
      </x:c>
      <x:c r="I236" s="18" t="n">
        <x:v>5</x:v>
      </x:c>
      <x:c r="J236" s="18" t="n">
        <x:v>5</x:v>
      </x:c>
      <x:c r="K236" s="18" t="n">
        <x:v>139</x:v>
      </x:c>
      <x:c r="L236" s="14" t="n">
        <x:f>IFERROR(E236/F236,0)</x:f>
        <x:v>0.9583333333333334</x:v>
      </x:c>
      <x:c r="M236" s="16" t="n">
        <x:f>IFERROR(H236/D236,0)</x:f>
        <x:v>425</x:v>
      </x:c>
      <x:c r="N236" s="14" t="n">
        <x:f>IFERROR(J236/I236,0)</x:f>
        <x:v>1</x:v>
      </x:c>
      <x:c r="O236" s="14" t="n">
        <x:f>IFERROR(K236/D236,0)</x:f>
        <x:v>0.8580246913580247</x:v>
      </x:c>
      <x:c r="P236" t="n">
        <x:f>IF(L236&lt;'KPI TARGETS'!$B$6,1,0)+IF(G236&lt;'KPI TARGETS'!$B$7,1,0)+IF(M236&gt;'KPI TARGETS'!$B$8,1,0)+IF(N236&lt;'KPI TARGETS'!$B$9,1,0)+IF(O236&lt;'KPI TARGETS'!$B$10,1,0)</x:f>
        <x:v>2</x:v>
      </x:c>
      <x:c r="Q236" t="str">
        <x:f>IF(P236&gt;='KPI TARGETS'!$B$11,"HIGH",IF(P236=1,"WATCH","ON TRACK"))</x:f>
        <x:v>HIGH</x:v>
      </x:c>
      <x:c r="R236" s="18" t="str"/>
    </x:row>
    <x:row r="237">
      <x:c r="A237" t="str">
        <x:v>W2</x:v>
      </x:c>
      <x:c r="B237" t="str">
        <x:v>TL 07</x:v>
      </x:c>
      <x:c r="C237" t="str">
        <x:v>T07-A15</x:v>
      </x:c>
      <x:c r="D237" s="18" t="n">
        <x:v>123</x:v>
      </x:c>
      <x:c r="E237" s="18" t="n">
        <x:v>32</x:v>
      </x:c>
      <x:c r="F237" s="18" t="n">
        <x:v>34</x:v>
      </x:c>
      <x:c r="G237" s="19" t="n">
        <x:v>0.893</x:v>
      </x:c>
      <x:c r="H237" s="18" t="n">
        <x:v>73800</x:v>
      </x:c>
      <x:c r="I237" s="18" t="n">
        <x:v>5</x:v>
      </x:c>
      <x:c r="J237" s="18" t="n">
        <x:v>5</x:v>
      </x:c>
      <x:c r="K237" s="18" t="n">
        <x:v>118</x:v>
      </x:c>
      <x:c r="L237" s="14" t="n">
        <x:f>IFERROR(E237/F237,0)</x:f>
        <x:v>0.9411764705882353</x:v>
      </x:c>
      <x:c r="M237" s="16" t="n">
        <x:f>IFERROR(H237/D237,0)</x:f>
        <x:v>600</x:v>
      </x:c>
      <x:c r="N237" s="14" t="n">
        <x:f>IFERROR(J237/I237,0)</x:f>
        <x:v>1</x:v>
      </x:c>
      <x:c r="O237" s="14" t="n">
        <x:f>IFERROR(K237/D237,0)</x:f>
        <x:v>0.959349593495935</x:v>
      </x:c>
      <x:c r="P237" t="n">
        <x:f>IF(L237&lt;'KPI TARGETS'!$B$6,1,0)+IF(G237&lt;'KPI TARGETS'!$B$7,1,0)+IF(M237&gt;'KPI TARGETS'!$B$8,1,0)+IF(N237&lt;'KPI TARGETS'!$B$9,1,0)+IF(O237&lt;'KPI TARGETS'!$B$10,1,0)</x:f>
        <x:v>2</x:v>
      </x:c>
      <x:c r="Q237" t="str">
        <x:f>IF(P237&gt;='KPI TARGETS'!$B$11,"HIGH",IF(P237=1,"WATCH","ON TRACK"))</x:f>
        <x:v>HIGH</x:v>
      </x:c>
      <x:c r="R237" s="18" t="str"/>
    </x:row>
    <x:row r="238">
      <x:c r="A238" t="str">
        <x:v>W2</x:v>
      </x:c>
      <x:c r="B238" t="str">
        <x:v>TL 08</x:v>
      </x:c>
      <x:c r="C238" t="str">
        <x:v>T08-A01</x:v>
      </x:c>
      <x:c r="D238" s="18" t="n">
        <x:v>156</x:v>
      </x:c>
      <x:c r="E238" s="18" t="n">
        <x:v>26</x:v>
      </x:c>
      <x:c r="F238" s="18" t="n">
        <x:v>27</x:v>
      </x:c>
      <x:c r="G238" s="19" t="n">
        <x:v>0.915</x:v>
      </x:c>
      <x:c r="H238" s="18" t="n">
        <x:v>68484</x:v>
      </x:c>
      <x:c r="I238" s="18" t="n">
        <x:v>5</x:v>
      </x:c>
      <x:c r="J238" s="18" t="n">
        <x:v>5</x:v>
      </x:c>
      <x:c r="K238" s="18" t="n">
        <x:v>135</x:v>
      </x:c>
      <x:c r="L238" s="14" t="n">
        <x:f>IFERROR(E238/F238,0)</x:f>
        <x:v>0.9629629629629629</x:v>
      </x:c>
      <x:c r="M238" s="16" t="n">
        <x:f>IFERROR(H238/D238,0)</x:f>
        <x:v>439</x:v>
      </x:c>
      <x:c r="N238" s="14" t="n">
        <x:f>IFERROR(J238/I238,0)</x:f>
        <x:v>1</x:v>
      </x:c>
      <x:c r="O238" s="14" t="n">
        <x:f>IFERROR(K238/D238,0)</x:f>
        <x:v>0.8653846153846154</x:v>
      </x:c>
      <x:c r="P238" t="n">
        <x:f>IF(L238&lt;'KPI TARGETS'!$B$6,1,0)+IF(G238&lt;'KPI TARGETS'!$B$7,1,0)+IF(M238&gt;'KPI TARGETS'!$B$8,1,0)+IF(N238&lt;'KPI TARGETS'!$B$9,1,0)+IF(O238&lt;'KPI TARGETS'!$B$10,1,0)</x:f>
        <x:v>2</x:v>
      </x:c>
      <x:c r="Q238" t="str">
        <x:f>IF(P238&gt;='KPI TARGETS'!$B$11,"HIGH",IF(P238=1,"WATCH","ON TRACK"))</x:f>
        <x:v>HIGH</x:v>
      </x:c>
      <x:c r="R238" s="18" t="str"/>
    </x:row>
    <x:row r="239">
      <x:c r="A239" t="str">
        <x:v>W2</x:v>
      </x:c>
      <x:c r="B239" t="str">
        <x:v>TL 08</x:v>
      </x:c>
      <x:c r="C239" t="str">
        <x:v>T08-A02</x:v>
      </x:c>
      <x:c r="D239" s="18" t="n">
        <x:v>114</x:v>
      </x:c>
      <x:c r="E239" s="18" t="n">
        <x:v>19</x:v>
      </x:c>
      <x:c r="F239" s="18" t="n">
        <x:v>20</x:v>
      </x:c>
      <x:c r="G239" s="19" t="n">
        <x:v>0.881</x:v>
      </x:c>
      <x:c r="H239" s="18" t="n">
        <x:v>66006</x:v>
      </x:c>
      <x:c r="I239" s="18" t="n">
        <x:v>5</x:v>
      </x:c>
      <x:c r="J239" s="18" t="n">
        <x:v>5</x:v>
      </x:c>
      <x:c r="K239" s="18" t="n">
        <x:v>104</x:v>
      </x:c>
      <x:c r="L239" s="14" t="n">
        <x:f>IFERROR(E239/F239,0)</x:f>
        <x:v>0.95</x:v>
      </x:c>
      <x:c r="M239" s="16" t="n">
        <x:f>IFERROR(H239/D239,0)</x:f>
        <x:v>579</x:v>
      </x:c>
      <x:c r="N239" s="14" t="n">
        <x:f>IFERROR(J239/I239,0)</x:f>
        <x:v>1</x:v>
      </x:c>
      <x:c r="O239" s="14" t="n">
        <x:f>IFERROR(K239/D239,0)</x:f>
        <x:v>0.9122807017543859</x:v>
      </x:c>
      <x:c r="P239" t="n">
        <x:f>IF(L239&lt;'KPI TARGETS'!$B$6,1,0)+IF(G239&lt;'KPI TARGETS'!$B$7,1,0)+IF(M239&gt;'KPI TARGETS'!$B$8,1,0)+IF(N239&lt;'KPI TARGETS'!$B$9,1,0)+IF(O239&lt;'KPI TARGETS'!$B$10,1,0)</x:f>
        <x:v>2</x:v>
      </x:c>
      <x:c r="Q239" t="str">
        <x:f>IF(P239&gt;='KPI TARGETS'!$B$11,"HIGH",IF(P239=1,"WATCH","ON TRACK"))</x:f>
        <x:v>HIGH</x:v>
      </x:c>
      <x:c r="R239" s="18" t="str"/>
    </x:row>
    <x:row r="240">
      <x:c r="A240" t="str">
        <x:v>W2</x:v>
      </x:c>
      <x:c r="B240" t="str">
        <x:v>TL 08</x:v>
      </x:c>
      <x:c r="C240" t="str">
        <x:v>T08-A03</x:v>
      </x:c>
      <x:c r="D240" s="18" t="n">
        <x:v>154</x:v>
      </x:c>
      <x:c r="E240" s="18" t="n">
        <x:v>29</x:v>
      </x:c>
      <x:c r="F240" s="18" t="n">
        <x:v>30</x:v>
      </x:c>
      <x:c r="G240" s="19" t="n">
        <x:v>0.966</x:v>
      </x:c>
      <x:c r="H240" s="18" t="n">
        <x:v>66066</x:v>
      </x:c>
      <x:c r="I240" s="18" t="n">
        <x:v>5</x:v>
      </x:c>
      <x:c r="J240" s="18" t="n">
        <x:v>5</x:v>
      </x:c>
      <x:c r="K240" s="18" t="n">
        <x:v>125</x:v>
      </x:c>
      <x:c r="L240" s="14" t="n">
        <x:f>IFERROR(E240/F240,0)</x:f>
        <x:v>0.9666666666666667</x:v>
      </x:c>
      <x:c r="M240" s="16" t="n">
        <x:f>IFERROR(H240/D240,0)</x:f>
        <x:v>429</x:v>
      </x:c>
      <x:c r="N240" s="14" t="n">
        <x:f>IFERROR(J240/I240,0)</x:f>
        <x:v>1</x:v>
      </x:c>
      <x:c r="O240" s="14" t="n">
        <x:f>IFERROR(K240/D240,0)</x:f>
        <x:v>0.8116883116883117</x:v>
      </x:c>
      <x:c r="P240" t="n">
        <x:f>IF(L240&lt;'KPI TARGETS'!$B$6,1,0)+IF(G240&lt;'KPI TARGETS'!$B$7,1,0)+IF(M240&gt;'KPI TARGETS'!$B$8,1,0)+IF(N240&lt;'KPI TARGETS'!$B$9,1,0)+IF(O240&lt;'KPI TARGETS'!$B$10,1,0)</x:f>
        <x:v>1</x:v>
      </x:c>
      <x:c r="Q240" t="str">
        <x:f>IF(P240&gt;='KPI TARGETS'!$B$11,"HIGH",IF(P240=1,"WATCH","ON TRACK"))</x:f>
        <x:v>WATCH</x:v>
      </x:c>
      <x:c r="R240" s="18" t="str"/>
    </x:row>
    <x:row r="241">
      <x:c r="A241" t="str">
        <x:v>W2</x:v>
      </x:c>
      <x:c r="B241" t="str">
        <x:v>TL 08</x:v>
      </x:c>
      <x:c r="C241" t="str">
        <x:v>T08-A04</x:v>
      </x:c>
      <x:c r="D241" s="18" t="n">
        <x:v>145</x:v>
      </x:c>
      <x:c r="E241" s="18" t="n">
        <x:v>20</x:v>
      </x:c>
      <x:c r="F241" s="18" t="n">
        <x:v>22</x:v>
      </x:c>
      <x:c r="G241" s="19" t="n">
        <x:v>0.981</x:v>
      </x:c>
      <x:c r="H241" s="18" t="n">
        <x:v>87290</x:v>
      </x:c>
      <x:c r="I241" s="18" t="n">
        <x:v>5</x:v>
      </x:c>
      <x:c r="J241" s="18" t="n">
        <x:v>5</x:v>
      </x:c>
      <x:c r="K241" s="18" t="n">
        <x:v>135</x:v>
      </x:c>
      <x:c r="L241" s="14" t="n">
        <x:f>IFERROR(E241/F241,0)</x:f>
        <x:v>0.9090909090909091</x:v>
      </x:c>
      <x:c r="M241" s="16" t="n">
        <x:f>IFERROR(H241/D241,0)</x:f>
        <x:v>602</x:v>
      </x:c>
      <x:c r="N241" s="14" t="n">
        <x:f>IFERROR(J241/I241,0)</x:f>
        <x:v>1</x:v>
      </x:c>
      <x:c r="O241" s="14" t="n">
        <x:f>IFERROR(K241/D241,0)</x:f>
        <x:v>0.9310344827586207</x:v>
      </x:c>
      <x:c r="P241" t="n">
        <x:f>IF(L241&lt;'KPI TARGETS'!$B$6,1,0)+IF(G241&lt;'KPI TARGETS'!$B$7,1,0)+IF(M241&gt;'KPI TARGETS'!$B$8,1,0)+IF(N241&lt;'KPI TARGETS'!$B$9,1,0)+IF(O241&lt;'KPI TARGETS'!$B$10,1,0)</x:f>
        <x:v>1</x:v>
      </x:c>
      <x:c r="Q241" t="str">
        <x:f>IF(P241&gt;='KPI TARGETS'!$B$11,"HIGH",IF(P241=1,"WATCH","ON TRACK"))</x:f>
        <x:v>WATCH</x:v>
      </x:c>
      <x:c r="R241" s="18" t="str"/>
    </x:row>
    <x:row r="242">
      <x:c r="A242" t="str">
        <x:v>W2</x:v>
      </x:c>
      <x:c r="B242" t="str">
        <x:v>TL 08</x:v>
      </x:c>
      <x:c r="C242" t="str">
        <x:v>T08-A05</x:v>
      </x:c>
      <x:c r="D242" s="18" t="n">
        <x:v>162</x:v>
      </x:c>
      <x:c r="E242" s="18" t="n">
        <x:v>17</x:v>
      </x:c>
      <x:c r="F242" s="18" t="n">
        <x:v>21</x:v>
      </x:c>
      <x:c r="G242" s="19" t="n">
        <x:v>0.908</x:v>
      </x:c>
      <x:c r="H242" s="18" t="n">
        <x:v>76788</x:v>
      </x:c>
      <x:c r="I242" s="18" t="n">
        <x:v>5</x:v>
      </x:c>
      <x:c r="J242" s="18" t="n">
        <x:v>5</x:v>
      </x:c>
      <x:c r="K242" s="18" t="n">
        <x:v>137</x:v>
      </x:c>
      <x:c r="L242" s="14" t="n">
        <x:f>IFERROR(E242/F242,0)</x:f>
        <x:v>0.8095238095238095</x:v>
      </x:c>
      <x:c r="M242" s="16" t="n">
        <x:f>IFERROR(H242/D242,0)</x:f>
        <x:v>474</x:v>
      </x:c>
      <x:c r="N242" s="14" t="n">
        <x:f>IFERROR(J242/I242,0)</x:f>
        <x:v>1</x:v>
      </x:c>
      <x:c r="O242" s="14" t="n">
        <x:f>IFERROR(K242/D242,0)</x:f>
        <x:v>0.845679012345679</x:v>
      </x:c>
      <x:c r="P242" t="n">
        <x:f>IF(L242&lt;'KPI TARGETS'!$B$6,1,0)+IF(G242&lt;'KPI TARGETS'!$B$7,1,0)+IF(M242&gt;'KPI TARGETS'!$B$8,1,0)+IF(N242&lt;'KPI TARGETS'!$B$9,1,0)+IF(O242&lt;'KPI TARGETS'!$B$10,1,0)</x:f>
        <x:v>3</x:v>
      </x:c>
      <x:c r="Q242" t="str">
        <x:f>IF(P242&gt;='KPI TARGETS'!$B$11,"HIGH",IF(P242=1,"WATCH","ON TRACK"))</x:f>
        <x:v>HIGH</x:v>
      </x:c>
      <x:c r="R242" s="18" t="str"/>
    </x:row>
    <x:row r="243">
      <x:c r="A243" t="str">
        <x:v>W2</x:v>
      </x:c>
      <x:c r="B243" t="str">
        <x:v>TL 08</x:v>
      </x:c>
      <x:c r="C243" t="str">
        <x:v>T08-A06</x:v>
      </x:c>
      <x:c r="D243" s="18" t="n">
        <x:v>114</x:v>
      </x:c>
      <x:c r="E243" s="18" t="n">
        <x:v>23</x:v>
      </x:c>
      <x:c r="F243" s="18" t="n">
        <x:v>26</x:v>
      </x:c>
      <x:c r="G243" s="19" t="n">
        <x:v>0.955</x:v>
      </x:c>
      <x:c r="H243" s="18" t="n">
        <x:v>45828</x:v>
      </x:c>
      <x:c r="I243" s="18" t="n">
        <x:v>5</x:v>
      </x:c>
      <x:c r="J243" s="18" t="n">
        <x:v>5</x:v>
      </x:c>
      <x:c r="K243" s="18" t="n">
        <x:v>99</x:v>
      </x:c>
      <x:c r="L243" s="14" t="n">
        <x:f>IFERROR(E243/F243,0)</x:f>
        <x:v>0.8846153846153846</x:v>
      </x:c>
      <x:c r="M243" s="16" t="n">
        <x:f>IFERROR(H243/D243,0)</x:f>
        <x:v>402</x:v>
      </x:c>
      <x:c r="N243" s="14" t="n">
        <x:f>IFERROR(J243/I243,0)</x:f>
        <x:v>1</x:v>
      </x:c>
      <x:c r="O243" s="14" t="n">
        <x:f>IFERROR(K243/D243,0)</x:f>
        <x:v>0.868421052631579</x:v>
      </x:c>
      <x:c r="P243" t="n">
        <x:f>IF(L243&lt;'KPI TARGETS'!$B$6,1,0)+IF(G243&lt;'KPI TARGETS'!$B$7,1,0)+IF(M243&gt;'KPI TARGETS'!$B$8,1,0)+IF(N243&lt;'KPI TARGETS'!$B$9,1,0)+IF(O243&lt;'KPI TARGETS'!$B$10,1,0)</x:f>
        <x:v>2</x:v>
      </x:c>
      <x:c r="Q243" t="str">
        <x:f>IF(P243&gt;='KPI TARGETS'!$B$11,"HIGH",IF(P243=1,"WATCH","ON TRACK"))</x:f>
        <x:v>HIGH</x:v>
      </x:c>
      <x:c r="R243" s="18" t="str"/>
    </x:row>
    <x:row r="244">
      <x:c r="A244" t="str">
        <x:v>W2</x:v>
      </x:c>
      <x:c r="B244" t="str">
        <x:v>TL 08</x:v>
      </x:c>
      <x:c r="C244" t="str">
        <x:v>T08-A07</x:v>
      </x:c>
      <x:c r="D244" s="18" t="n">
        <x:v>88</x:v>
      </x:c>
      <x:c r="E244" s="18" t="n">
        <x:v>15</x:v>
      </x:c>
      <x:c r="F244" s="18" t="n">
        <x:v>16</x:v>
      </x:c>
      <x:c r="G244" s="19" t="n">
        <x:v>0.884</x:v>
      </x:c>
      <x:c r="H244" s="18" t="n">
        <x:v>37048</x:v>
      </x:c>
      <x:c r="I244" s="18" t="n">
        <x:v>5</x:v>
      </x:c>
      <x:c r="J244" s="18" t="n">
        <x:v>4</x:v>
      </x:c>
      <x:c r="K244" s="18" t="n">
        <x:v>71</x:v>
      </x:c>
      <x:c r="L244" s="14" t="n">
        <x:f>IFERROR(E244/F244,0)</x:f>
        <x:v>0.9375</x:v>
      </x:c>
      <x:c r="M244" s="16" t="n">
        <x:f>IFERROR(H244/D244,0)</x:f>
        <x:v>421</x:v>
      </x:c>
      <x:c r="N244" s="14" t="n">
        <x:f>IFERROR(J244/I244,0)</x:f>
        <x:v>0.8</x:v>
      </x:c>
      <x:c r="O244" s="14" t="n">
        <x:f>IFERROR(K244/D244,0)</x:f>
        <x:v>0.8068181818181818</x:v>
      </x:c>
      <x:c r="P244" t="n">
        <x:f>IF(L244&lt;'KPI TARGETS'!$B$6,1,0)+IF(G244&lt;'KPI TARGETS'!$B$7,1,0)+IF(M244&gt;'KPI TARGETS'!$B$8,1,0)+IF(N244&lt;'KPI TARGETS'!$B$9,1,0)+IF(O244&lt;'KPI TARGETS'!$B$10,1,0)</x:f>
        <x:v>3</x:v>
      </x:c>
      <x:c r="Q244" t="str">
        <x:f>IF(P244&gt;='KPI TARGETS'!$B$11,"HIGH",IF(P244=1,"WATCH","ON TRACK"))</x:f>
        <x:v>HIGH</x:v>
      </x:c>
      <x:c r="R244" s="18" t="str"/>
    </x:row>
    <x:row r="245">
      <x:c r="A245" t="str">
        <x:v>W2</x:v>
      </x:c>
      <x:c r="B245" t="str">
        <x:v>TL 08</x:v>
      </x:c>
      <x:c r="C245" t="str">
        <x:v>T08-A08</x:v>
      </x:c>
      <x:c r="D245" s="18" t="n">
        <x:v>128</x:v>
      </x:c>
      <x:c r="E245" s="18" t="n">
        <x:v>20</x:v>
      </x:c>
      <x:c r="F245" s="18" t="n">
        <x:v>23</x:v>
      </x:c>
      <x:c r="G245" s="19" t="n">
        <x:v>0.882</x:v>
      </x:c>
      <x:c r="H245" s="18" t="n">
        <x:v>66432</x:v>
      </x:c>
      <x:c r="I245" s="18" t="n">
        <x:v>5</x:v>
      </x:c>
      <x:c r="J245" s="18" t="n">
        <x:v>4</x:v>
      </x:c>
      <x:c r="K245" s="18" t="n">
        <x:v>108</x:v>
      </x:c>
      <x:c r="L245" s="14" t="n">
        <x:f>IFERROR(E245/F245,0)</x:f>
        <x:v>0.8695652173913043</x:v>
      </x:c>
      <x:c r="M245" s="16" t="n">
        <x:f>IFERROR(H245/D245,0)</x:f>
        <x:v>519</x:v>
      </x:c>
      <x:c r="N245" s="14" t="n">
        <x:f>IFERROR(J245/I245,0)</x:f>
        <x:v>0.8</x:v>
      </x:c>
      <x:c r="O245" s="14" t="n">
        <x:f>IFERROR(K245/D245,0)</x:f>
        <x:v>0.84375</x:v>
      </x:c>
      <x:c r="P245" t="n">
        <x:f>IF(L245&lt;'KPI TARGETS'!$B$6,1,0)+IF(G245&lt;'KPI TARGETS'!$B$7,1,0)+IF(M245&gt;'KPI TARGETS'!$B$8,1,0)+IF(N245&lt;'KPI TARGETS'!$B$9,1,0)+IF(O245&lt;'KPI TARGETS'!$B$10,1,0)</x:f>
        <x:v>5</x:v>
      </x:c>
      <x:c r="Q245" t="str">
        <x:f>IF(P245&gt;='KPI TARGETS'!$B$11,"HIGH",IF(P245=1,"WATCH","ON TRACK"))</x:f>
        <x:v>HIGH</x:v>
      </x:c>
      <x:c r="R245" s="18" t="str"/>
    </x:row>
    <x:row r="246">
      <x:c r="A246" t="str">
        <x:v>W2</x:v>
      </x:c>
      <x:c r="B246" t="str">
        <x:v>TL 08</x:v>
      </x:c>
      <x:c r="C246" t="str">
        <x:v>T08-A09</x:v>
      </x:c>
      <x:c r="D246" s="18" t="n">
        <x:v>110</x:v>
      </x:c>
      <x:c r="E246" s="18" t="n">
        <x:v>19</x:v>
      </x:c>
      <x:c r="F246" s="18" t="n">
        <x:v>21</x:v>
      </x:c>
      <x:c r="G246" s="19" t="n">
        <x:v>0.911</x:v>
      </x:c>
      <x:c r="H246" s="18" t="n">
        <x:v>54120</x:v>
      </x:c>
      <x:c r="I246" s="18" t="n">
        <x:v>5</x:v>
      </x:c>
      <x:c r="J246" s="18" t="n">
        <x:v>5</x:v>
      </x:c>
      <x:c r="K246" s="18" t="n">
        <x:v>105</x:v>
      </x:c>
      <x:c r="L246" s="14" t="n">
        <x:f>IFERROR(E246/F246,0)</x:f>
        <x:v>0.9047619047619048</x:v>
      </x:c>
      <x:c r="M246" s="16" t="n">
        <x:f>IFERROR(H246/D246,0)</x:f>
        <x:v>492</x:v>
      </x:c>
      <x:c r="N246" s="14" t="n">
        <x:f>IFERROR(J246/I246,0)</x:f>
        <x:v>1</x:v>
      </x:c>
      <x:c r="O246" s="14" t="n">
        <x:f>IFERROR(K246/D246,0)</x:f>
        <x:v>0.9545454545454546</x:v>
      </x:c>
      <x:c r="P246" t="n">
        <x:f>IF(L246&lt;'KPI TARGETS'!$B$6,1,0)+IF(G246&lt;'KPI TARGETS'!$B$7,1,0)+IF(M246&gt;'KPI TARGETS'!$B$8,1,0)+IF(N246&lt;'KPI TARGETS'!$B$9,1,0)+IF(O246&lt;'KPI TARGETS'!$B$10,1,0)</x:f>
        <x:v>1</x:v>
      </x:c>
      <x:c r="Q246" t="str">
        <x:f>IF(P246&gt;='KPI TARGETS'!$B$11,"HIGH",IF(P246=1,"WATCH","ON TRACK"))</x:f>
        <x:v>WATCH</x:v>
      </x:c>
      <x:c r="R246" s="18" t="str"/>
    </x:row>
    <x:row r="247">
      <x:c r="A247" t="str">
        <x:v>W2</x:v>
      </x:c>
      <x:c r="B247" t="str">
        <x:v>TL 08</x:v>
      </x:c>
      <x:c r="C247" t="str">
        <x:v>T08-A10</x:v>
      </x:c>
      <x:c r="D247" s="18" t="n">
        <x:v>98</x:v>
      </x:c>
      <x:c r="E247" s="18" t="n">
        <x:v>23</x:v>
      </x:c>
      <x:c r="F247" s="18" t="n">
        <x:v>26</x:v>
      </x:c>
      <x:c r="G247" s="19" t="n">
        <x:v>0.881</x:v>
      </x:c>
      <x:c r="H247" s="18" t="n">
        <x:v>48510</x:v>
      </x:c>
      <x:c r="I247" s="18" t="n">
        <x:v>5</x:v>
      </x:c>
      <x:c r="J247" s="18" t="n">
        <x:v>5</x:v>
      </x:c>
      <x:c r="K247" s="18" t="n">
        <x:v>89</x:v>
      </x:c>
      <x:c r="L247" s="14" t="n">
        <x:f>IFERROR(E247/F247,0)</x:f>
        <x:v>0.8846153846153846</x:v>
      </x:c>
      <x:c r="M247" s="16" t="n">
        <x:f>IFERROR(H247/D247,0)</x:f>
        <x:v>495</x:v>
      </x:c>
      <x:c r="N247" s="14" t="n">
        <x:f>IFERROR(J247/I247,0)</x:f>
        <x:v>1</x:v>
      </x:c>
      <x:c r="O247" s="14" t="n">
        <x:f>IFERROR(K247/D247,0)</x:f>
        <x:v>0.9081632653061225</x:v>
      </x:c>
      <x:c r="P247" t="n">
        <x:f>IF(L247&lt;'KPI TARGETS'!$B$6,1,0)+IF(G247&lt;'KPI TARGETS'!$B$7,1,0)+IF(M247&gt;'KPI TARGETS'!$B$8,1,0)+IF(N247&lt;'KPI TARGETS'!$B$9,1,0)+IF(O247&lt;'KPI TARGETS'!$B$10,1,0)</x:f>
        <x:v>2</x:v>
      </x:c>
      <x:c r="Q247" t="str">
        <x:f>IF(P247&gt;='KPI TARGETS'!$B$11,"HIGH",IF(P247=1,"WATCH","ON TRACK"))</x:f>
        <x:v>HIGH</x:v>
      </x:c>
      <x:c r="R247" s="18" t="str"/>
    </x:row>
    <x:row r="248">
      <x:c r="A248" t="str">
        <x:v>W2</x:v>
      </x:c>
      <x:c r="B248" t="str">
        <x:v>TL 08</x:v>
      </x:c>
      <x:c r="C248" t="str">
        <x:v>T08-A11</x:v>
      </x:c>
      <x:c r="D248" s="18" t="n">
        <x:v>137</x:v>
      </x:c>
      <x:c r="E248" s="18" t="n">
        <x:v>17</x:v>
      </x:c>
      <x:c r="F248" s="18" t="n">
        <x:v>18</x:v>
      </x:c>
      <x:c r="G248" s="19" t="n">
        <x:v>0.974</x:v>
      </x:c>
      <x:c r="H248" s="18" t="n">
        <x:v>71240</x:v>
      </x:c>
      <x:c r="I248" s="18" t="n">
        <x:v>5</x:v>
      </x:c>
      <x:c r="J248" s="18" t="n">
        <x:v>5</x:v>
      </x:c>
      <x:c r="K248" s="18" t="n">
        <x:v>112</x:v>
      </x:c>
      <x:c r="L248" s="14" t="n">
        <x:f>IFERROR(E248/F248,0)</x:f>
        <x:v>0.9444444444444444</x:v>
      </x:c>
      <x:c r="M248" s="16" t="n">
        <x:f>IFERROR(H248/D248,0)</x:f>
        <x:v>520</x:v>
      </x:c>
      <x:c r="N248" s="14" t="n">
        <x:f>IFERROR(J248/I248,0)</x:f>
        <x:v>1</x:v>
      </x:c>
      <x:c r="O248" s="14" t="n">
        <x:f>IFERROR(K248/D248,0)</x:f>
        <x:v>0.8175182481751825</x:v>
      </x:c>
      <x:c r="P248" t="n">
        <x:f>IF(L248&lt;'KPI TARGETS'!$B$6,1,0)+IF(G248&lt;'KPI TARGETS'!$B$7,1,0)+IF(M248&gt;'KPI TARGETS'!$B$8,1,0)+IF(N248&lt;'KPI TARGETS'!$B$9,1,0)+IF(O248&lt;'KPI TARGETS'!$B$10,1,0)</x:f>
        <x:v>2</x:v>
      </x:c>
      <x:c r="Q248" t="str">
        <x:f>IF(P248&gt;='KPI TARGETS'!$B$11,"HIGH",IF(P248=1,"WATCH","ON TRACK"))</x:f>
        <x:v>HIGH</x:v>
      </x:c>
      <x:c r="R248" s="18" t="str"/>
    </x:row>
    <x:row r="249">
      <x:c r="A249" t="str">
        <x:v>W2</x:v>
      </x:c>
      <x:c r="B249" t="str">
        <x:v>TL 08</x:v>
      </x:c>
      <x:c r="C249" t="str">
        <x:v>T08-A12</x:v>
      </x:c>
      <x:c r="D249" s="18" t="n">
        <x:v>135</x:v>
      </x:c>
      <x:c r="E249" s="18" t="n">
        <x:v>29</x:v>
      </x:c>
      <x:c r="F249" s="18" t="n">
        <x:v>35</x:v>
      </x:c>
      <x:c r="G249" s="19" t="n">
        <x:v>0.965</x:v>
      </x:c>
      <x:c r="H249" s="18" t="n">
        <x:v>77220</x:v>
      </x:c>
      <x:c r="I249" s="18" t="n">
        <x:v>5</x:v>
      </x:c>
      <x:c r="J249" s="18" t="n">
        <x:v>5</x:v>
      </x:c>
      <x:c r="K249" s="18" t="n">
        <x:v>112</x:v>
      </x:c>
      <x:c r="L249" s="14" t="n">
        <x:f>IFERROR(E249/F249,0)</x:f>
        <x:v>0.8285714285714286</x:v>
      </x:c>
      <x:c r="M249" s="16" t="n">
        <x:f>IFERROR(H249/D249,0)</x:f>
        <x:v>572</x:v>
      </x:c>
      <x:c r="N249" s="14" t="n">
        <x:f>IFERROR(J249/I249,0)</x:f>
        <x:v>1</x:v>
      </x:c>
      <x:c r="O249" s="14" t="n">
        <x:f>IFERROR(K249/D249,0)</x:f>
        <x:v>0.8296296296296296</x:v>
      </x:c>
      <x:c r="P249" t="n">
        <x:f>IF(L249&lt;'KPI TARGETS'!$B$6,1,0)+IF(G249&lt;'KPI TARGETS'!$B$7,1,0)+IF(M249&gt;'KPI TARGETS'!$B$8,1,0)+IF(N249&lt;'KPI TARGETS'!$B$9,1,0)+IF(O249&lt;'KPI TARGETS'!$B$10,1,0)</x:f>
        <x:v>3</x:v>
      </x:c>
      <x:c r="Q249" t="str">
        <x:f>IF(P249&gt;='KPI TARGETS'!$B$11,"HIGH",IF(P249=1,"WATCH","ON TRACK"))</x:f>
        <x:v>HIGH</x:v>
      </x:c>
      <x:c r="R249" s="18" t="str"/>
    </x:row>
    <x:row r="250">
      <x:c r="A250" t="str">
        <x:v>W2</x:v>
      </x:c>
      <x:c r="B250" t="str">
        <x:v>TL 08</x:v>
      </x:c>
      <x:c r="C250" t="str">
        <x:v>T08-A13</x:v>
      </x:c>
      <x:c r="D250" s="18" t="n">
        <x:v>132</x:v>
      </x:c>
      <x:c r="E250" s="18" t="n">
        <x:v>18</x:v>
      </x:c>
      <x:c r="F250" s="18" t="n">
        <x:v>21</x:v>
      </x:c>
      <x:c r="G250" s="19" t="n">
        <x:v>0.886</x:v>
      </x:c>
      <x:c r="H250" s="18" t="n">
        <x:v>67980</x:v>
      </x:c>
      <x:c r="I250" s="18" t="n">
        <x:v>5</x:v>
      </x:c>
      <x:c r="J250" s="18" t="n">
        <x:v>5</x:v>
      </x:c>
      <x:c r="K250" s="18" t="n">
        <x:v>120</x:v>
      </x:c>
      <x:c r="L250" s="14" t="n">
        <x:f>IFERROR(E250/F250,0)</x:f>
        <x:v>0.8571428571428571</x:v>
      </x:c>
      <x:c r="M250" s="16" t="n">
        <x:f>IFERROR(H250/D250,0)</x:f>
        <x:v>515</x:v>
      </x:c>
      <x:c r="N250" s="14" t="n">
        <x:f>IFERROR(J250/I250,0)</x:f>
        <x:v>1</x:v>
      </x:c>
      <x:c r="O250" s="14" t="n">
        <x:f>IFERROR(K250/D250,0)</x:f>
        <x:v>0.9090909090909091</x:v>
      </x:c>
      <x:c r="P250" t="n">
        <x:f>IF(L250&lt;'KPI TARGETS'!$B$6,1,0)+IF(G250&lt;'KPI TARGETS'!$B$7,1,0)+IF(M250&gt;'KPI TARGETS'!$B$8,1,0)+IF(N250&lt;'KPI TARGETS'!$B$9,1,0)+IF(O250&lt;'KPI TARGETS'!$B$10,1,0)</x:f>
        <x:v>3</x:v>
      </x:c>
      <x:c r="Q250" t="str">
        <x:f>IF(P250&gt;='KPI TARGETS'!$B$11,"HIGH",IF(P250=1,"WATCH","ON TRACK"))</x:f>
        <x:v>HIGH</x:v>
      </x:c>
      <x:c r="R250" s="18" t="str"/>
    </x:row>
    <x:row r="251">
      <x:c r="A251" t="str">
        <x:v>W2</x:v>
      </x:c>
      <x:c r="B251" t="str">
        <x:v>TL 08</x:v>
      </x:c>
      <x:c r="C251" t="str">
        <x:v>T08-A14</x:v>
      </x:c>
      <x:c r="D251" s="18" t="n">
        <x:v>109</x:v>
      </x:c>
      <x:c r="E251" s="18" t="n">
        <x:v>22</x:v>
      </x:c>
      <x:c r="F251" s="18" t="n">
        <x:v>27</x:v>
      </x:c>
      <x:c r="G251" s="19" t="n">
        <x:v>0.969</x:v>
      </x:c>
      <x:c r="H251" s="18" t="n">
        <x:v>47851</x:v>
      </x:c>
      <x:c r="I251" s="18" t="n">
        <x:v>5</x:v>
      </x:c>
      <x:c r="J251" s="18" t="n">
        <x:v>5</x:v>
      </x:c>
      <x:c r="K251" s="18" t="n">
        <x:v>97</x:v>
      </x:c>
      <x:c r="L251" s="14" t="n">
        <x:f>IFERROR(E251/F251,0)</x:f>
        <x:v>0.8148148148148148</x:v>
      </x:c>
      <x:c r="M251" s="16" t="n">
        <x:f>IFERROR(H251/D251,0)</x:f>
        <x:v>439</x:v>
      </x:c>
      <x:c r="N251" s="14" t="n">
        <x:f>IFERROR(J251/I251,0)</x:f>
        <x:v>1</x:v>
      </x:c>
      <x:c r="O251" s="14" t="n">
        <x:f>IFERROR(K251/D251,0)</x:f>
        <x:v>0.8899082568807339</x:v>
      </x:c>
      <x:c r="P251" t="n">
        <x:f>IF(L251&lt;'KPI TARGETS'!$B$6,1,0)+IF(G251&lt;'KPI TARGETS'!$B$7,1,0)+IF(M251&gt;'KPI TARGETS'!$B$8,1,0)+IF(N251&lt;'KPI TARGETS'!$B$9,1,0)+IF(O251&lt;'KPI TARGETS'!$B$10,1,0)</x:f>
        <x:v>1</x:v>
      </x:c>
      <x:c r="Q251" t="str">
        <x:f>IF(P251&gt;='KPI TARGETS'!$B$11,"HIGH",IF(P251=1,"WATCH","ON TRACK"))</x:f>
        <x:v>WATCH</x:v>
      </x:c>
      <x:c r="R251" s="18" t="str"/>
    </x:row>
    <x:row r="252">
      <x:c r="A252" t="str">
        <x:v>W2</x:v>
      </x:c>
      <x:c r="B252" t="str">
        <x:v>TL 08</x:v>
      </x:c>
      <x:c r="C252" t="str">
        <x:v>T08-A15</x:v>
      </x:c>
      <x:c r="D252" s="18" t="n">
        <x:v>162</x:v>
      </x:c>
      <x:c r="E252" s="18" t="n">
        <x:v>22</x:v>
      </x:c>
      <x:c r="F252" s="18" t="n">
        <x:v>27</x:v>
      </x:c>
      <x:c r="G252" s="19" t="n">
        <x:v>0.888</x:v>
      </x:c>
      <x:c r="H252" s="18" t="n">
        <x:v>70308</x:v>
      </x:c>
      <x:c r="I252" s="18" t="n">
        <x:v>5</x:v>
      </x:c>
      <x:c r="J252" s="18" t="n">
        <x:v>5</x:v>
      </x:c>
      <x:c r="K252" s="18" t="n">
        <x:v>144</x:v>
      </x:c>
      <x:c r="L252" s="14" t="n">
        <x:f>IFERROR(E252/F252,0)</x:f>
        <x:v>0.8148148148148148</x:v>
      </x:c>
      <x:c r="M252" s="16" t="n">
        <x:f>IFERROR(H252/D252,0)</x:f>
        <x:v>434</x:v>
      </x:c>
      <x:c r="N252" s="14" t="n">
        <x:f>IFERROR(J252/I252,0)</x:f>
        <x:v>1</x:v>
      </x:c>
      <x:c r="O252" s="14" t="n">
        <x:f>IFERROR(K252/D252,0)</x:f>
        <x:v>0.8888888888888888</x:v>
      </x:c>
      <x:c r="P252" t="n">
        <x:f>IF(L252&lt;'KPI TARGETS'!$B$6,1,0)+IF(G252&lt;'KPI TARGETS'!$B$7,1,0)+IF(M252&gt;'KPI TARGETS'!$B$8,1,0)+IF(N252&lt;'KPI TARGETS'!$B$9,1,0)+IF(O252&lt;'KPI TARGETS'!$B$10,1,0)</x:f>
        <x:v>2</x:v>
      </x:c>
      <x:c r="Q252" t="str">
        <x:f>IF(P252&gt;='KPI TARGETS'!$B$11,"HIGH",IF(P252=1,"WATCH","ON TRACK"))</x:f>
        <x:v>HIGH</x:v>
      </x:c>
      <x:c r="R252" s="18" t="str"/>
    </x:row>
    <x:row r="253">
      <x:c r="A253" t="str">
        <x:v>W2</x:v>
      </x:c>
      <x:c r="B253" t="str">
        <x:v>TL 08</x:v>
      </x:c>
      <x:c r="C253" t="str">
        <x:v>T08-A16</x:v>
      </x:c>
      <x:c r="D253" s="18" t="n">
        <x:v>109</x:v>
      </x:c>
      <x:c r="E253" s="18" t="n">
        <x:v>30</x:v>
      </x:c>
      <x:c r="F253" s="18" t="n">
        <x:v>33</x:v>
      </x:c>
      <x:c r="G253" s="19" t="n">
        <x:v>0.926</x:v>
      </x:c>
      <x:c r="H253" s="18" t="n">
        <x:v>48941</x:v>
      </x:c>
      <x:c r="I253" s="18" t="n">
        <x:v>5</x:v>
      </x:c>
      <x:c r="J253" s="18" t="n">
        <x:v>5</x:v>
      </x:c>
      <x:c r="K253" s="18" t="n">
        <x:v>101</x:v>
      </x:c>
      <x:c r="L253" s="14" t="n">
        <x:f>IFERROR(E253/F253,0)</x:f>
        <x:v>0.9090909090909091</x:v>
      </x:c>
      <x:c r="M253" s="16" t="n">
        <x:f>IFERROR(H253/D253,0)</x:f>
        <x:v>449</x:v>
      </x:c>
      <x:c r="N253" s="14" t="n">
        <x:f>IFERROR(J253/I253,0)</x:f>
        <x:v>1</x:v>
      </x:c>
      <x:c r="O253" s="14" t="n">
        <x:f>IFERROR(K253/D253,0)</x:f>
        <x:v>0.926605504587156</x:v>
      </x:c>
      <x:c r="P253" t="n">
        <x:f>IF(L253&lt;'KPI TARGETS'!$B$6,1,0)+IF(G253&lt;'KPI TARGETS'!$B$7,1,0)+IF(M253&gt;'KPI TARGETS'!$B$8,1,0)+IF(N253&lt;'KPI TARGETS'!$B$9,1,0)+IF(O253&lt;'KPI TARGETS'!$B$10,1,0)</x:f>
        <x:v>1</x:v>
      </x:c>
      <x:c r="Q253" t="str">
        <x:f>IF(P253&gt;='KPI TARGETS'!$B$11,"HIGH",IF(P253=1,"WATCH","ON TRACK"))</x:f>
        <x:v>WATCH</x:v>
      </x:c>
      <x:c r="R253" s="18" t="str"/>
    </x:row>
    <x:row r="254">
      <x:c r="A254" t="str">
        <x:v>W3</x:v>
      </x:c>
      <x:c r="B254" t="str">
        <x:v>TL 01</x:v>
      </x:c>
      <x:c r="C254" t="str">
        <x:v>T01-A01</x:v>
      </x:c>
      <x:c r="D254" s="18" t="n">
        <x:v>118</x:v>
      </x:c>
      <x:c r="E254" s="18" t="n">
        <x:v>20</x:v>
      </x:c>
      <x:c r="F254" s="18" t="n">
        <x:v>20</x:v>
      </x:c>
      <x:c r="G254" s="19" t="n">
        <x:v>0.955</x:v>
      </x:c>
      <x:c r="H254" s="18" t="n">
        <x:v>65962</x:v>
      </x:c>
      <x:c r="I254" s="18" t="n">
        <x:v>5</x:v>
      </x:c>
      <x:c r="J254" s="18" t="n">
        <x:v>5</x:v>
      </x:c>
      <x:c r="K254" s="18" t="n">
        <x:v>95</x:v>
      </x:c>
      <x:c r="L254" s="14" t="n">
        <x:f>IFERROR(E254/F254,0)</x:f>
        <x:v>1</x:v>
      </x:c>
      <x:c r="M254" s="16" t="n">
        <x:f>IFERROR(H254/D254,0)</x:f>
        <x:v>559</x:v>
      </x:c>
      <x:c r="N254" s="14" t="n">
        <x:f>IFERROR(J254/I254,0)</x:f>
        <x:v>1</x:v>
      </x:c>
      <x:c r="O254" s="14" t="n">
        <x:f>IFERROR(K254/D254,0)</x:f>
        <x:v>0.8050847457627118</x:v>
      </x:c>
      <x:c r="P254" t="n">
        <x:f>IF(L254&lt;'KPI TARGETS'!$B$6,1,0)+IF(G254&lt;'KPI TARGETS'!$B$7,1,0)+IF(M254&gt;'KPI TARGETS'!$B$8,1,0)+IF(N254&lt;'KPI TARGETS'!$B$9,1,0)+IF(O254&lt;'KPI TARGETS'!$B$10,1,0)</x:f>
        <x:v>2</x:v>
      </x:c>
      <x:c r="Q254" t="str">
        <x:f>IF(P254&gt;='KPI TARGETS'!$B$11,"HIGH",IF(P254=1,"WATCH","ON TRACK"))</x:f>
        <x:v>HIGH</x:v>
      </x:c>
      <x:c r="R254" s="18" t="str"/>
    </x:row>
    <x:row r="255">
      <x:c r="A255" t="str">
        <x:v>W3</x:v>
      </x:c>
      <x:c r="B255" t="str">
        <x:v>TL 01</x:v>
      </x:c>
      <x:c r="C255" t="str">
        <x:v>T01-A02</x:v>
      </x:c>
      <x:c r="D255" s="18" t="n">
        <x:v>145</x:v>
      </x:c>
      <x:c r="E255" s="18" t="n">
        <x:v>18</x:v>
      </x:c>
      <x:c r="F255" s="18" t="n">
        <x:v>19</x:v>
      </x:c>
      <x:c r="G255" s="19" t="n">
        <x:v>0.973</x:v>
      </x:c>
      <x:c r="H255" s="18" t="n">
        <x:v>81345</x:v>
      </x:c>
      <x:c r="I255" s="18" t="n">
        <x:v>5</x:v>
      </x:c>
      <x:c r="J255" s="18" t="n">
        <x:v>5</x:v>
      </x:c>
      <x:c r="K255" s="18" t="n">
        <x:v>127</x:v>
      </x:c>
      <x:c r="L255" s="14" t="n">
        <x:f>IFERROR(E255/F255,0)</x:f>
        <x:v>0.9473684210526315</x:v>
      </x:c>
      <x:c r="M255" s="16" t="n">
        <x:f>IFERROR(H255/D255,0)</x:f>
        <x:v>561</x:v>
      </x:c>
      <x:c r="N255" s="14" t="n">
        <x:f>IFERROR(J255/I255,0)</x:f>
        <x:v>1</x:v>
      </x:c>
      <x:c r="O255" s="14" t="n">
        <x:f>IFERROR(K255/D255,0)</x:f>
        <x:v>0.8758620689655172</x:v>
      </x:c>
      <x:c r="P255" t="n">
        <x:f>IF(L255&lt;'KPI TARGETS'!$B$6,1,0)+IF(G255&lt;'KPI TARGETS'!$B$7,1,0)+IF(M255&gt;'KPI TARGETS'!$B$8,1,0)+IF(N255&lt;'KPI TARGETS'!$B$9,1,0)+IF(O255&lt;'KPI TARGETS'!$B$10,1,0)</x:f>
        <x:v>2</x:v>
      </x:c>
      <x:c r="Q255" t="str">
        <x:f>IF(P255&gt;='KPI TARGETS'!$B$11,"HIGH",IF(P255=1,"WATCH","ON TRACK"))</x:f>
        <x:v>HIGH</x:v>
      </x:c>
      <x:c r="R255" s="18" t="str"/>
    </x:row>
    <x:row r="256">
      <x:c r="A256" t="str">
        <x:v>W3</x:v>
      </x:c>
      <x:c r="B256" t="str">
        <x:v>TL 01</x:v>
      </x:c>
      <x:c r="C256" t="str">
        <x:v>T01-A03</x:v>
      </x:c>
      <x:c r="D256" s="18" t="n">
        <x:v>134</x:v>
      </x:c>
      <x:c r="E256" s="18" t="n">
        <x:v>22</x:v>
      </x:c>
      <x:c r="F256" s="18" t="n">
        <x:v>24</x:v>
      </x:c>
      <x:c r="G256" s="19" t="n">
        <x:v>0.965</x:v>
      </x:c>
      <x:c r="H256" s="18" t="n">
        <x:v>57754</x:v>
      </x:c>
      <x:c r="I256" s="18" t="n">
        <x:v>5</x:v>
      </x:c>
      <x:c r="J256" s="18" t="n">
        <x:v>5</x:v>
      </x:c>
      <x:c r="K256" s="18" t="n">
        <x:v>109</x:v>
      </x:c>
      <x:c r="L256" s="14" t="n">
        <x:f>IFERROR(E256/F256,0)</x:f>
        <x:v>0.9166666666666666</x:v>
      </x:c>
      <x:c r="M256" s="16" t="n">
        <x:f>IFERROR(H256/D256,0)</x:f>
        <x:v>431</x:v>
      </x:c>
      <x:c r="N256" s="14" t="n">
        <x:f>IFERROR(J256/I256,0)</x:f>
        <x:v>1</x:v>
      </x:c>
      <x:c r="O256" s="14" t="n">
        <x:f>IFERROR(K256/D256,0)</x:f>
        <x:v>0.8134328358208955</x:v>
      </x:c>
      <x:c r="P256" t="n">
        <x:f>IF(L256&lt;'KPI TARGETS'!$B$6,1,0)+IF(G256&lt;'KPI TARGETS'!$B$7,1,0)+IF(M256&gt;'KPI TARGETS'!$B$8,1,0)+IF(N256&lt;'KPI TARGETS'!$B$9,1,0)+IF(O256&lt;'KPI TARGETS'!$B$10,1,0)</x:f>
        <x:v>1</x:v>
      </x:c>
      <x:c r="Q256" t="str">
        <x:f>IF(P256&gt;='KPI TARGETS'!$B$11,"HIGH",IF(P256=1,"WATCH","ON TRACK"))</x:f>
        <x:v>WATCH</x:v>
      </x:c>
      <x:c r="R256" s="18" t="str"/>
    </x:row>
    <x:row r="257">
      <x:c r="A257" t="str">
        <x:v>W3</x:v>
      </x:c>
      <x:c r="B257" t="str">
        <x:v>TL 01</x:v>
      </x:c>
      <x:c r="C257" t="str">
        <x:v>T01-A04</x:v>
      </x:c>
      <x:c r="D257" s="18" t="n">
        <x:v>133</x:v>
      </x:c>
      <x:c r="E257" s="18" t="n">
        <x:v>24</x:v>
      </x:c>
      <x:c r="F257" s="18" t="n">
        <x:v>25</x:v>
      </x:c>
      <x:c r="G257" s="19" t="n">
        <x:v>0.86</x:v>
      </x:c>
      <x:c r="H257" s="18" t="n">
        <x:v>69027</x:v>
      </x:c>
      <x:c r="I257" s="18" t="n">
        <x:v>5</x:v>
      </x:c>
      <x:c r="J257" s="18" t="n">
        <x:v>5</x:v>
      </x:c>
      <x:c r="K257" s="18" t="n">
        <x:v>115</x:v>
      </x:c>
      <x:c r="L257" s="14" t="n">
        <x:f>IFERROR(E257/F257,0)</x:f>
        <x:v>0.96</x:v>
      </x:c>
      <x:c r="M257" s="16" t="n">
        <x:f>IFERROR(H257/D257,0)</x:f>
        <x:v>519</x:v>
      </x:c>
      <x:c r="N257" s="14" t="n">
        <x:f>IFERROR(J257/I257,0)</x:f>
        <x:v>1</x:v>
      </x:c>
      <x:c r="O257" s="14" t="n">
        <x:f>IFERROR(K257/D257,0)</x:f>
        <x:v>0.8646616541353384</x:v>
      </x:c>
      <x:c r="P257" t="n">
        <x:f>IF(L257&lt;'KPI TARGETS'!$B$6,1,0)+IF(G257&lt;'KPI TARGETS'!$B$7,1,0)+IF(M257&gt;'KPI TARGETS'!$B$8,1,0)+IF(N257&lt;'KPI TARGETS'!$B$9,1,0)+IF(O257&lt;'KPI TARGETS'!$B$10,1,0)</x:f>
        <x:v>3</x:v>
      </x:c>
      <x:c r="Q257" t="str">
        <x:f>IF(P257&gt;='KPI TARGETS'!$B$11,"HIGH",IF(P257=1,"WATCH","ON TRACK"))</x:f>
        <x:v>HIGH</x:v>
      </x:c>
      <x:c r="R257" s="18" t="str"/>
    </x:row>
    <x:row r="258">
      <x:c r="A258" t="str">
        <x:v>W3</x:v>
      </x:c>
      <x:c r="B258" t="str">
        <x:v>TL 01</x:v>
      </x:c>
      <x:c r="C258" t="str">
        <x:v>T01-A05</x:v>
      </x:c>
      <x:c r="D258" s="18" t="n">
        <x:v>148</x:v>
      </x:c>
      <x:c r="E258" s="18" t="n">
        <x:v>14</x:v>
      </x:c>
      <x:c r="F258" s="18" t="n">
        <x:v>15</x:v>
      </x:c>
      <x:c r="G258" s="19" t="n">
        <x:v>0.951</x:v>
      </x:c>
      <x:c r="H258" s="18" t="n">
        <x:v>85692</x:v>
      </x:c>
      <x:c r="I258" s="18" t="n">
        <x:v>5</x:v>
      </x:c>
      <x:c r="J258" s="18" t="n">
        <x:v>5</x:v>
      </x:c>
      <x:c r="K258" s="18" t="n">
        <x:v>138</x:v>
      </x:c>
      <x:c r="L258" s="14" t="n">
        <x:f>IFERROR(E258/F258,0)</x:f>
        <x:v>0.9333333333333333</x:v>
      </x:c>
      <x:c r="M258" s="16" t="n">
        <x:f>IFERROR(H258/D258,0)</x:f>
        <x:v>579</x:v>
      </x:c>
      <x:c r="N258" s="14" t="n">
        <x:f>IFERROR(J258/I258,0)</x:f>
        <x:v>1</x:v>
      </x:c>
      <x:c r="O258" s="14" t="n">
        <x:f>IFERROR(K258/D258,0)</x:f>
        <x:v>0.9324324324324325</x:v>
      </x:c>
      <x:c r="P258" t="n">
        <x:f>IF(L258&lt;'KPI TARGETS'!$B$6,1,0)+IF(G258&lt;'KPI TARGETS'!$B$7,1,0)+IF(M258&gt;'KPI TARGETS'!$B$8,1,0)+IF(N258&lt;'KPI TARGETS'!$B$9,1,0)+IF(O258&lt;'KPI TARGETS'!$B$10,1,0)</x:f>
        <x:v>1</x:v>
      </x:c>
      <x:c r="Q258" t="str">
        <x:f>IF(P258&gt;='KPI TARGETS'!$B$11,"HIGH",IF(P258=1,"WATCH","ON TRACK"))</x:f>
        <x:v>WATCH</x:v>
      </x:c>
      <x:c r="R258" s="18" t="str"/>
    </x:row>
    <x:row r="259">
      <x:c r="A259" t="str">
        <x:v>W3</x:v>
      </x:c>
      <x:c r="B259" t="str">
        <x:v>TL 01</x:v>
      </x:c>
      <x:c r="C259" t="str">
        <x:v>T01-A06</x:v>
      </x:c>
      <x:c r="D259" s="18" t="n">
        <x:v>88</x:v>
      </x:c>
      <x:c r="E259" s="18" t="n">
        <x:v>24</x:v>
      </x:c>
      <x:c r="F259" s="18" t="n">
        <x:v>26</x:v>
      </x:c>
      <x:c r="G259" s="19" t="n">
        <x:v>0.952</x:v>
      </x:c>
      <x:c r="H259" s="18" t="n">
        <x:v>36696</x:v>
      </x:c>
      <x:c r="I259" s="18" t="n">
        <x:v>5</x:v>
      </x:c>
      <x:c r="J259" s="18" t="n">
        <x:v>5</x:v>
      </x:c>
      <x:c r="K259" s="18" t="n">
        <x:v>77</x:v>
      </x:c>
      <x:c r="L259" s="14" t="n">
        <x:f>IFERROR(E259/F259,0)</x:f>
        <x:v>0.9230769230769231</x:v>
      </x:c>
      <x:c r="M259" s="16" t="n">
        <x:f>IFERROR(H259/D259,0)</x:f>
        <x:v>417</x:v>
      </x:c>
      <x:c r="N259" s="14" t="n">
        <x:f>IFERROR(J259/I259,0)</x:f>
        <x:v>1</x:v>
      </x:c>
      <x:c r="O259" s="14" t="n">
        <x:f>IFERROR(K259/D259,0)</x:f>
        <x:v>0.875</x:v>
      </x:c>
      <x:c r="P259" t="n">
        <x:f>IF(L259&lt;'KPI TARGETS'!$B$6,1,0)+IF(G259&lt;'KPI TARGETS'!$B$7,1,0)+IF(M259&gt;'KPI TARGETS'!$B$8,1,0)+IF(N259&lt;'KPI TARGETS'!$B$9,1,0)+IF(O259&lt;'KPI TARGETS'!$B$10,1,0)</x:f>
        <x:v>1</x:v>
      </x:c>
      <x:c r="Q259" t="str">
        <x:f>IF(P259&gt;='KPI TARGETS'!$B$11,"HIGH",IF(P259=1,"WATCH","ON TRACK"))</x:f>
        <x:v>WATCH</x:v>
      </x:c>
      <x:c r="R259" s="18" t="str"/>
    </x:row>
    <x:row r="260">
      <x:c r="A260" t="str">
        <x:v>W3</x:v>
      </x:c>
      <x:c r="B260" t="str">
        <x:v>TL 01</x:v>
      </x:c>
      <x:c r="C260" t="str">
        <x:v>T01-A07</x:v>
      </x:c>
      <x:c r="D260" s="18" t="n">
        <x:v>87</x:v>
      </x:c>
      <x:c r="E260" s="18" t="n">
        <x:v>21</x:v>
      </x:c>
      <x:c r="F260" s="18" t="n">
        <x:v>24</x:v>
      </x:c>
      <x:c r="G260" s="19" t="n">
        <x:v>0.857</x:v>
      </x:c>
      <x:c r="H260" s="18" t="n">
        <x:v>48111</x:v>
      </x:c>
      <x:c r="I260" s="18" t="n">
        <x:v>5</x:v>
      </x:c>
      <x:c r="J260" s="18" t="n">
        <x:v>5</x:v>
      </x:c>
      <x:c r="K260" s="18" t="n">
        <x:v>80</x:v>
      </x:c>
      <x:c r="L260" s="14" t="n">
        <x:f>IFERROR(E260/F260,0)</x:f>
        <x:v>0.875</x:v>
      </x:c>
      <x:c r="M260" s="16" t="n">
        <x:f>IFERROR(H260/D260,0)</x:f>
        <x:v>553</x:v>
      </x:c>
      <x:c r="N260" s="14" t="n">
        <x:f>IFERROR(J260/I260,0)</x:f>
        <x:v>1</x:v>
      </x:c>
      <x:c r="O260" s="14" t="n">
        <x:f>IFERROR(K260/D260,0)</x:f>
        <x:v>0.9195402298850575</x:v>
      </x:c>
      <x:c r="P260" t="n">
        <x:f>IF(L260&lt;'KPI TARGETS'!$B$6,1,0)+IF(G260&lt;'KPI TARGETS'!$B$7,1,0)+IF(M260&gt;'KPI TARGETS'!$B$8,1,0)+IF(N260&lt;'KPI TARGETS'!$B$9,1,0)+IF(O260&lt;'KPI TARGETS'!$B$10,1,0)</x:f>
        <x:v>3</x:v>
      </x:c>
      <x:c r="Q260" t="str">
        <x:f>IF(P260&gt;='KPI TARGETS'!$B$11,"HIGH",IF(P260=1,"WATCH","ON TRACK"))</x:f>
        <x:v>HIGH</x:v>
      </x:c>
      <x:c r="R260" s="18" t="str"/>
    </x:row>
    <x:row r="261">
      <x:c r="A261" t="str">
        <x:v>W3</x:v>
      </x:c>
      <x:c r="B261" t="str">
        <x:v>TL 01</x:v>
      </x:c>
      <x:c r="C261" t="str">
        <x:v>T01-A08</x:v>
      </x:c>
      <x:c r="D261" s="18" t="n">
        <x:v>162</x:v>
      </x:c>
      <x:c r="E261" s="18" t="n">
        <x:v>26</x:v>
      </x:c>
      <x:c r="F261" s="18" t="n">
        <x:v>28</x:v>
      </x:c>
      <x:c r="G261" s="19" t="n">
        <x:v>0.965</x:v>
      </x:c>
      <x:c r="H261" s="18" t="n">
        <x:v>91530</x:v>
      </x:c>
      <x:c r="I261" s="18" t="n">
        <x:v>5</x:v>
      </x:c>
      <x:c r="J261" s="18" t="n">
        <x:v>5</x:v>
      </x:c>
      <x:c r="K261" s="18" t="n">
        <x:v>141</x:v>
      </x:c>
      <x:c r="L261" s="14" t="n">
        <x:f>IFERROR(E261/F261,0)</x:f>
        <x:v>0.9285714285714286</x:v>
      </x:c>
      <x:c r="M261" s="16" t="n">
        <x:f>IFERROR(H261/D261,0)</x:f>
        <x:v>565</x:v>
      </x:c>
      <x:c r="N261" s="14" t="n">
        <x:f>IFERROR(J261/I261,0)</x:f>
        <x:v>1</x:v>
      </x:c>
      <x:c r="O261" s="14" t="n">
        <x:f>IFERROR(K261/D261,0)</x:f>
        <x:v>0.8703703703703703</x:v>
      </x:c>
      <x:c r="P261" t="n">
        <x:f>IF(L261&lt;'KPI TARGETS'!$B$6,1,0)+IF(G261&lt;'KPI TARGETS'!$B$7,1,0)+IF(M261&gt;'KPI TARGETS'!$B$8,1,0)+IF(N261&lt;'KPI TARGETS'!$B$9,1,0)+IF(O261&lt;'KPI TARGETS'!$B$10,1,0)</x:f>
        <x:v>2</x:v>
      </x:c>
      <x:c r="Q261" t="str">
        <x:f>IF(P261&gt;='KPI TARGETS'!$B$11,"HIGH",IF(P261=1,"WATCH","ON TRACK"))</x:f>
        <x:v>HIGH</x:v>
      </x:c>
      <x:c r="R261" s="18" t="str"/>
    </x:row>
    <x:row r="262">
      <x:c r="A262" t="str">
        <x:v>W3</x:v>
      </x:c>
      <x:c r="B262" t="str">
        <x:v>TL 01</x:v>
      </x:c>
      <x:c r="C262" t="str">
        <x:v>T01-A09</x:v>
      </x:c>
      <x:c r="D262" s="18" t="n">
        <x:v>103</x:v>
      </x:c>
      <x:c r="E262" s="18" t="n">
        <x:v>27</x:v>
      </x:c>
      <x:c r="F262" s="18" t="n">
        <x:v>34</x:v>
      </x:c>
      <x:c r="G262" s="19" t="n">
        <x:v>0.9</x:v>
      </x:c>
      <x:c r="H262" s="18" t="n">
        <x:v>50882</x:v>
      </x:c>
      <x:c r="I262" s="18" t="n">
        <x:v>5</x:v>
      </x:c>
      <x:c r="J262" s="18" t="n">
        <x:v>5</x:v>
      </x:c>
      <x:c r="K262" s="18" t="n">
        <x:v>99</x:v>
      </x:c>
      <x:c r="L262" s="14" t="n">
        <x:f>IFERROR(E262/F262,0)</x:f>
        <x:v>0.7941176470588235</x:v>
      </x:c>
      <x:c r="M262" s="16" t="n">
        <x:f>IFERROR(H262/D262,0)</x:f>
        <x:v>494</x:v>
      </x:c>
      <x:c r="N262" s="14" t="n">
        <x:f>IFERROR(J262/I262,0)</x:f>
        <x:v>1</x:v>
      </x:c>
      <x:c r="O262" s="14" t="n">
        <x:f>IFERROR(K262/D262,0)</x:f>
        <x:v>0.9611650485436893</x:v>
      </x:c>
      <x:c r="P262" t="n">
        <x:f>IF(L262&lt;'KPI TARGETS'!$B$6,1,0)+IF(G262&lt;'KPI TARGETS'!$B$7,1,0)+IF(M262&gt;'KPI TARGETS'!$B$8,1,0)+IF(N262&lt;'KPI TARGETS'!$B$9,1,0)+IF(O262&lt;'KPI TARGETS'!$B$10,1,0)</x:f>
        <x:v>2</x:v>
      </x:c>
      <x:c r="Q262" t="str">
        <x:f>IF(P262&gt;='KPI TARGETS'!$B$11,"HIGH",IF(P262=1,"WATCH","ON TRACK"))</x:f>
        <x:v>HIGH</x:v>
      </x:c>
      <x:c r="R262" s="18" t="str"/>
    </x:row>
    <x:row r="263">
      <x:c r="A263" t="str">
        <x:v>W3</x:v>
      </x:c>
      <x:c r="B263" t="str">
        <x:v>TL 01</x:v>
      </x:c>
      <x:c r="C263" t="str">
        <x:v>T01-A10</x:v>
      </x:c>
      <x:c r="D263" s="18" t="n">
        <x:v>105</x:v>
      </x:c>
      <x:c r="E263" s="18" t="n">
        <x:v>18</x:v>
      </x:c>
      <x:c r="F263" s="18" t="n">
        <x:v>21</x:v>
      </x:c>
      <x:c r="G263" s="19" t="n">
        <x:v>0.919</x:v>
      </x:c>
      <x:c r="H263" s="18" t="n">
        <x:v>58485</x:v>
      </x:c>
      <x:c r="I263" s="18" t="n">
        <x:v>5</x:v>
      </x:c>
      <x:c r="J263" s="18" t="n">
        <x:v>5</x:v>
      </x:c>
      <x:c r="K263" s="18" t="n">
        <x:v>93</x:v>
      </x:c>
      <x:c r="L263" s="14" t="n">
        <x:f>IFERROR(E263/F263,0)</x:f>
        <x:v>0.8571428571428571</x:v>
      </x:c>
      <x:c r="M263" s="16" t="n">
        <x:f>IFERROR(H263/D263,0)</x:f>
        <x:v>557</x:v>
      </x:c>
      <x:c r="N263" s="14" t="n">
        <x:f>IFERROR(J263/I263,0)</x:f>
        <x:v>1</x:v>
      </x:c>
      <x:c r="O263" s="14" t="n">
        <x:f>IFERROR(K263/D263,0)</x:f>
        <x:v>0.8857142857142857</x:v>
      </x:c>
      <x:c r="P263" t="n">
        <x:f>IF(L263&lt;'KPI TARGETS'!$B$6,1,0)+IF(G263&lt;'KPI TARGETS'!$B$7,1,0)+IF(M263&gt;'KPI TARGETS'!$B$8,1,0)+IF(N263&lt;'KPI TARGETS'!$B$9,1,0)+IF(O263&lt;'KPI TARGETS'!$B$10,1,0)</x:f>
        <x:v>3</x:v>
      </x:c>
      <x:c r="Q263" t="str">
        <x:f>IF(P263&gt;='KPI TARGETS'!$B$11,"HIGH",IF(P263=1,"WATCH","ON TRACK"))</x:f>
        <x:v>HIGH</x:v>
      </x:c>
      <x:c r="R263" s="18" t="str"/>
    </x:row>
    <x:row r="264">
      <x:c r="A264" t="str">
        <x:v>W3</x:v>
      </x:c>
      <x:c r="B264" t="str">
        <x:v>TL 01</x:v>
      </x:c>
      <x:c r="C264" t="str">
        <x:v>T01-A11</x:v>
      </x:c>
      <x:c r="D264" s="18" t="n">
        <x:v>129</x:v>
      </x:c>
      <x:c r="E264" s="18" t="n">
        <x:v>18</x:v>
      </x:c>
      <x:c r="F264" s="18" t="n">
        <x:v>20</x:v>
      </x:c>
      <x:c r="G264" s="19" t="n">
        <x:v>0.882</x:v>
      </x:c>
      <x:c r="H264" s="18" t="n">
        <x:v>65790</x:v>
      </x:c>
      <x:c r="I264" s="18" t="n">
        <x:v>5</x:v>
      </x:c>
      <x:c r="J264" s="18" t="n">
        <x:v>5</x:v>
      </x:c>
      <x:c r="K264" s="18" t="n">
        <x:v>118</x:v>
      </x:c>
      <x:c r="L264" s="14" t="n">
        <x:f>IFERROR(E264/F264,0)</x:f>
        <x:v>0.9</x:v>
      </x:c>
      <x:c r="M264" s="16" t="n">
        <x:f>IFERROR(H264/D264,0)</x:f>
        <x:v>510</x:v>
      </x:c>
      <x:c r="N264" s="14" t="n">
        <x:f>IFERROR(J264/I264,0)</x:f>
        <x:v>1</x:v>
      </x:c>
      <x:c r="O264" s="14" t="n">
        <x:f>IFERROR(K264/D264,0)</x:f>
        <x:v>0.9147286821705426</x:v>
      </x:c>
      <x:c r="P264" t="n">
        <x:f>IF(L264&lt;'KPI TARGETS'!$B$6,1,0)+IF(G264&lt;'KPI TARGETS'!$B$7,1,0)+IF(M264&gt;'KPI TARGETS'!$B$8,1,0)+IF(N264&lt;'KPI TARGETS'!$B$9,1,0)+IF(O264&lt;'KPI TARGETS'!$B$10,1,0)</x:f>
        <x:v>1</x:v>
      </x:c>
      <x:c r="Q264" t="str">
        <x:f>IF(P264&gt;='KPI TARGETS'!$B$11,"HIGH",IF(P264=1,"WATCH","ON TRACK"))</x:f>
        <x:v>WATCH</x:v>
      </x:c>
      <x:c r="R264" s="18" t="str"/>
    </x:row>
    <x:row r="265">
      <x:c r="A265" t="str">
        <x:v>W3</x:v>
      </x:c>
      <x:c r="B265" t="str">
        <x:v>TL 01</x:v>
      </x:c>
      <x:c r="C265" t="str">
        <x:v>T01-A12</x:v>
      </x:c>
      <x:c r="D265" s="18" t="n">
        <x:v>130</x:v>
      </x:c>
      <x:c r="E265" s="18" t="n">
        <x:v>27</x:v>
      </x:c>
      <x:c r="F265" s="18" t="n">
        <x:v>28</x:v>
      </x:c>
      <x:c r="G265" s="19" t="n">
        <x:v>0.851</x:v>
      </x:c>
      <x:c r="H265" s="18" t="n">
        <x:v>66690</x:v>
      </x:c>
      <x:c r="I265" s="18" t="n">
        <x:v>5</x:v>
      </x:c>
      <x:c r="J265" s="18" t="n">
        <x:v>5</x:v>
      </x:c>
      <x:c r="K265" s="18" t="n">
        <x:v>122</x:v>
      </x:c>
      <x:c r="L265" s="14" t="n">
        <x:f>IFERROR(E265/F265,0)</x:f>
        <x:v>0.9642857142857143</x:v>
      </x:c>
      <x:c r="M265" s="16" t="n">
        <x:f>IFERROR(H265/D265,0)</x:f>
        <x:v>513</x:v>
      </x:c>
      <x:c r="N265" s="14" t="n">
        <x:f>IFERROR(J265/I265,0)</x:f>
        <x:v>1</x:v>
      </x:c>
      <x:c r="O265" s="14" t="n">
        <x:f>IFERROR(K265/D265,0)</x:f>
        <x:v>0.9384615384615385</x:v>
      </x:c>
      <x:c r="P265" t="n">
        <x:f>IF(L265&lt;'KPI TARGETS'!$B$6,1,0)+IF(G265&lt;'KPI TARGETS'!$B$7,1,0)+IF(M265&gt;'KPI TARGETS'!$B$8,1,0)+IF(N265&lt;'KPI TARGETS'!$B$9,1,0)+IF(O265&lt;'KPI TARGETS'!$B$10,1,0)</x:f>
        <x:v>2</x:v>
      </x:c>
      <x:c r="Q265" t="str">
        <x:f>IF(P265&gt;='KPI TARGETS'!$B$11,"HIGH",IF(P265=1,"WATCH","ON TRACK"))</x:f>
        <x:v>HIGH</x:v>
      </x:c>
      <x:c r="R265" s="18" t="str"/>
    </x:row>
    <x:row r="266">
      <x:c r="A266" t="str">
        <x:v>W3</x:v>
      </x:c>
      <x:c r="B266" t="str">
        <x:v>TL 01</x:v>
      </x:c>
      <x:c r="C266" t="str">
        <x:v>T01-A13</x:v>
      </x:c>
      <x:c r="D266" s="18" t="n">
        <x:v>88</x:v>
      </x:c>
      <x:c r="E266" s="18" t="n">
        <x:v>16</x:v>
      </x:c>
      <x:c r="F266" s="18" t="n">
        <x:v>18</x:v>
      </x:c>
      <x:c r="G266" s="19" t="n">
        <x:v>0.861</x:v>
      </x:c>
      <x:c r="H266" s="18" t="n">
        <x:v>36608</x:v>
      </x:c>
      <x:c r="I266" s="18" t="n">
        <x:v>5</x:v>
      </x:c>
      <x:c r="J266" s="18" t="n">
        <x:v>5</x:v>
      </x:c>
      <x:c r="K266" s="18" t="n">
        <x:v>71</x:v>
      </x:c>
      <x:c r="L266" s="14" t="n">
        <x:f>IFERROR(E266/F266,0)</x:f>
        <x:v>0.8888888888888888</x:v>
      </x:c>
      <x:c r="M266" s="16" t="n">
        <x:f>IFERROR(H266/D266,0)</x:f>
        <x:v>416</x:v>
      </x:c>
      <x:c r="N266" s="14" t="n">
        <x:f>IFERROR(J266/I266,0)</x:f>
        <x:v>1</x:v>
      </x:c>
      <x:c r="O266" s="14" t="n">
        <x:f>IFERROR(K266/D266,0)</x:f>
        <x:v>0.8068181818181818</x:v>
      </x:c>
      <x:c r="P266" t="n">
        <x:f>IF(L266&lt;'KPI TARGETS'!$B$6,1,0)+IF(G266&lt;'KPI TARGETS'!$B$7,1,0)+IF(M266&gt;'KPI TARGETS'!$B$8,1,0)+IF(N266&lt;'KPI TARGETS'!$B$9,1,0)+IF(O266&lt;'KPI TARGETS'!$B$10,1,0)</x:f>
        <x:v>3</x:v>
      </x:c>
      <x:c r="Q266" t="str">
        <x:f>IF(P266&gt;='KPI TARGETS'!$B$11,"HIGH",IF(P266=1,"WATCH","ON TRACK"))</x:f>
        <x:v>HIGH</x:v>
      </x:c>
      <x:c r="R266" s="18" t="str"/>
    </x:row>
    <x:row r="267">
      <x:c r="A267" t="str">
        <x:v>W3</x:v>
      </x:c>
      <x:c r="B267" t="str">
        <x:v>TL 01</x:v>
      </x:c>
      <x:c r="C267" t="str">
        <x:v>T01-A14</x:v>
      </x:c>
      <x:c r="D267" s="18" t="n">
        <x:v>123</x:v>
      </x:c>
      <x:c r="E267" s="18" t="n">
        <x:v>22</x:v>
      </x:c>
      <x:c r="F267" s="18" t="n">
        <x:v>26</x:v>
      </x:c>
      <x:c r="G267" s="19" t="n">
        <x:v>0.989</x:v>
      </x:c>
      <x:c r="H267" s="18" t="n">
        <x:v>71709</x:v>
      </x:c>
      <x:c r="I267" s="18" t="n">
        <x:v>5</x:v>
      </x:c>
      <x:c r="J267" s="18" t="n">
        <x:v>5</x:v>
      </x:c>
      <x:c r="K267" s="18" t="n">
        <x:v>99</x:v>
      </x:c>
      <x:c r="L267" s="14" t="n">
        <x:f>IFERROR(E267/F267,0)</x:f>
        <x:v>0.8461538461538461</x:v>
      </x:c>
      <x:c r="M267" s="16" t="n">
        <x:f>IFERROR(H267/D267,0)</x:f>
        <x:v>583</x:v>
      </x:c>
      <x:c r="N267" s="14" t="n">
        <x:f>IFERROR(J267/I267,0)</x:f>
        <x:v>1</x:v>
      </x:c>
      <x:c r="O267" s="14" t="n">
        <x:f>IFERROR(K267/D267,0)</x:f>
        <x:v>0.8048780487804879</x:v>
      </x:c>
      <x:c r="P267" t="n">
        <x:f>IF(L267&lt;'KPI TARGETS'!$B$6,1,0)+IF(G267&lt;'KPI TARGETS'!$B$7,1,0)+IF(M267&gt;'KPI TARGETS'!$B$8,1,0)+IF(N267&lt;'KPI TARGETS'!$B$9,1,0)+IF(O267&lt;'KPI TARGETS'!$B$10,1,0)</x:f>
        <x:v>3</x:v>
      </x:c>
      <x:c r="Q267" t="str">
        <x:f>IF(P267&gt;='KPI TARGETS'!$B$11,"HIGH",IF(P267=1,"WATCH","ON TRACK"))</x:f>
        <x:v>HIGH</x:v>
      </x:c>
      <x:c r="R267" s="18" t="str"/>
    </x:row>
    <x:row r="268">
      <x:c r="A268" t="str">
        <x:v>W3</x:v>
      </x:c>
      <x:c r="B268" t="str">
        <x:v>TL 01</x:v>
      </x:c>
      <x:c r="C268" t="str">
        <x:v>T01-A15</x:v>
      </x:c>
      <x:c r="D268" s="18" t="n">
        <x:v>136</x:v>
      </x:c>
      <x:c r="E268" s="18" t="n">
        <x:v>29</x:v>
      </x:c>
      <x:c r="F268" s="18" t="n">
        <x:v>31</x:v>
      </x:c>
      <x:c r="G268" s="19" t="n">
        <x:v>0.959</x:v>
      </x:c>
      <x:c r="H268" s="18" t="n">
        <x:v>65824</x:v>
      </x:c>
      <x:c r="I268" s="18" t="n">
        <x:v>5</x:v>
      </x:c>
      <x:c r="J268" s="18" t="n">
        <x:v>5</x:v>
      </x:c>
      <x:c r="K268" s="18" t="n">
        <x:v>125</x:v>
      </x:c>
      <x:c r="L268" s="14" t="n">
        <x:f>IFERROR(E268/F268,0)</x:f>
        <x:v>0.9354838709677419</x:v>
      </x:c>
      <x:c r="M268" s="16" t="n">
        <x:f>IFERROR(H268/D268,0)</x:f>
        <x:v>484</x:v>
      </x:c>
      <x:c r="N268" s="14" t="n">
        <x:f>IFERROR(J268/I268,0)</x:f>
        <x:v>1</x:v>
      </x:c>
      <x:c r="O268" s="14" t="n">
        <x:f>IFERROR(K268/D268,0)</x:f>
        <x:v>0.9191176470588235</x:v>
      </x:c>
      <x:c r="P268" t="n">
        <x:f>IF(L268&lt;'KPI TARGETS'!$B$6,1,0)+IF(G268&lt;'KPI TARGETS'!$B$7,1,0)+IF(M268&gt;'KPI TARGETS'!$B$8,1,0)+IF(N268&lt;'KPI TARGETS'!$B$9,1,0)+IF(O268&lt;'KPI TARGETS'!$B$10,1,0)</x:f>
        <x:v>0</x:v>
      </x:c>
      <x:c r="Q268" t="str">
        <x:f>IF(P268&gt;='KPI TARGETS'!$B$11,"HIGH",IF(P268=1,"WATCH","ON TRACK"))</x:f>
        <x:v>ON TRACK</x:v>
      </x:c>
      <x:c r="R268" s="18" t="str"/>
    </x:row>
    <x:row r="269">
      <x:c r="A269" t="str">
        <x:v>W3</x:v>
      </x:c>
      <x:c r="B269" t="str">
        <x:v>TL 02</x:v>
      </x:c>
      <x:c r="C269" t="str">
        <x:v>T02-A01</x:v>
      </x:c>
      <x:c r="D269" s="18" t="n">
        <x:v>147</x:v>
      </x:c>
      <x:c r="E269" s="18" t="n">
        <x:v>19</x:v>
      </x:c>
      <x:c r="F269" s="18" t="n">
        <x:v>21</x:v>
      </x:c>
      <x:c r="G269" s="19" t="n">
        <x:v>0.926</x:v>
      </x:c>
      <x:c r="H269" s="18" t="n">
        <x:v>77616</x:v>
      </x:c>
      <x:c r="I269" s="18" t="n">
        <x:v>5</x:v>
      </x:c>
      <x:c r="J269" s="18" t="n">
        <x:v>5</x:v>
      </x:c>
      <x:c r="K269" s="18" t="n">
        <x:v>129</x:v>
      </x:c>
      <x:c r="L269" s="14" t="n">
        <x:f>IFERROR(E269/F269,0)</x:f>
        <x:v>0.9047619047619048</x:v>
      </x:c>
      <x:c r="M269" s="16" t="n">
        <x:f>IFERROR(H269/D269,0)</x:f>
        <x:v>528</x:v>
      </x:c>
      <x:c r="N269" s="14" t="n">
        <x:f>IFERROR(J269/I269,0)</x:f>
        <x:v>1</x:v>
      </x:c>
      <x:c r="O269" s="14" t="n">
        <x:f>IFERROR(K269/D269,0)</x:f>
        <x:v>0.8775510204081632</x:v>
      </x:c>
      <x:c r="P269" t="n">
        <x:f>IF(L269&lt;'KPI TARGETS'!$B$6,1,0)+IF(G269&lt;'KPI TARGETS'!$B$7,1,0)+IF(M269&gt;'KPI TARGETS'!$B$8,1,0)+IF(N269&lt;'KPI TARGETS'!$B$9,1,0)+IF(O269&lt;'KPI TARGETS'!$B$10,1,0)</x:f>
        <x:v>3</x:v>
      </x:c>
      <x:c r="Q269" t="str">
        <x:f>IF(P269&gt;='KPI TARGETS'!$B$11,"HIGH",IF(P269=1,"WATCH","ON TRACK"))</x:f>
        <x:v>HIGH</x:v>
      </x:c>
      <x:c r="R269" s="18" t="str"/>
    </x:row>
    <x:row r="270">
      <x:c r="A270" t="str">
        <x:v>W3</x:v>
      </x:c>
      <x:c r="B270" t="str">
        <x:v>TL 02</x:v>
      </x:c>
      <x:c r="C270" t="str">
        <x:v>T02-A02</x:v>
      </x:c>
      <x:c r="D270" s="18" t="n">
        <x:v>101</x:v>
      </x:c>
      <x:c r="E270" s="18" t="n">
        <x:v>23</x:v>
      </x:c>
      <x:c r="F270" s="18" t="n">
        <x:v>28</x:v>
      </x:c>
      <x:c r="G270" s="19" t="n">
        <x:v>0.95</x:v>
      </x:c>
      <x:c r="H270" s="18" t="n">
        <x:v>59893</x:v>
      </x:c>
      <x:c r="I270" s="18" t="n">
        <x:v>5</x:v>
      </x:c>
      <x:c r="J270" s="18" t="n">
        <x:v>5</x:v>
      </x:c>
      <x:c r="K270" s="18" t="n">
        <x:v>94</x:v>
      </x:c>
      <x:c r="L270" s="14" t="n">
        <x:f>IFERROR(E270/F270,0)</x:f>
        <x:v>0.8214285714285714</x:v>
      </x:c>
      <x:c r="M270" s="16" t="n">
        <x:f>IFERROR(H270/D270,0)</x:f>
        <x:v>593</x:v>
      </x:c>
      <x:c r="N270" s="14" t="n">
        <x:f>IFERROR(J270/I270,0)</x:f>
        <x:v>1</x:v>
      </x:c>
      <x:c r="O270" s="14" t="n">
        <x:f>IFERROR(K270/D270,0)</x:f>
        <x:v>0.9306930693069307</x:v>
      </x:c>
      <x:c r="P270" t="n">
        <x:f>IF(L270&lt;'KPI TARGETS'!$B$6,1,0)+IF(G270&lt;'KPI TARGETS'!$B$7,1,0)+IF(M270&gt;'KPI TARGETS'!$B$8,1,0)+IF(N270&lt;'KPI TARGETS'!$B$9,1,0)+IF(O270&lt;'KPI TARGETS'!$B$10,1,0)</x:f>
        <x:v>2</x:v>
      </x:c>
      <x:c r="Q270" t="str">
        <x:f>IF(P270&gt;='KPI TARGETS'!$B$11,"HIGH",IF(P270=1,"WATCH","ON TRACK"))</x:f>
        <x:v>HIGH</x:v>
      </x:c>
      <x:c r="R270" s="18" t="str"/>
    </x:row>
    <x:row r="271">
      <x:c r="A271" t="str">
        <x:v>W3</x:v>
      </x:c>
      <x:c r="B271" t="str">
        <x:v>TL 02</x:v>
      </x:c>
      <x:c r="C271" t="str">
        <x:v>T02-A03</x:v>
      </x:c>
      <x:c r="D271" s="18" t="n">
        <x:v>93</x:v>
      </x:c>
      <x:c r="E271" s="18" t="n">
        <x:v>26</x:v>
      </x:c>
      <x:c r="F271" s="18" t="n">
        <x:v>31</x:v>
      </x:c>
      <x:c r="G271" s="19" t="n">
        <x:v>0.858</x:v>
      </x:c>
      <x:c r="H271" s="18" t="n">
        <x:v>50964</x:v>
      </x:c>
      <x:c r="I271" s="18" t="n">
        <x:v>5</x:v>
      </x:c>
      <x:c r="J271" s="18" t="n">
        <x:v>5</x:v>
      </x:c>
      <x:c r="K271" s="18" t="n">
        <x:v>85</x:v>
      </x:c>
      <x:c r="L271" s="14" t="n">
        <x:f>IFERROR(E271/F271,0)</x:f>
        <x:v>0.8387096774193549</x:v>
      </x:c>
      <x:c r="M271" s="16" t="n">
        <x:f>IFERROR(H271/D271,0)</x:f>
        <x:v>548</x:v>
      </x:c>
      <x:c r="N271" s="14" t="n">
        <x:f>IFERROR(J271/I271,0)</x:f>
        <x:v>1</x:v>
      </x:c>
      <x:c r="O271" s="14" t="n">
        <x:f>IFERROR(K271/D271,0)</x:f>
        <x:v>0.9139784946236559</x:v>
      </x:c>
      <x:c r="P271" t="n">
        <x:f>IF(L271&lt;'KPI TARGETS'!$B$6,1,0)+IF(G271&lt;'KPI TARGETS'!$B$7,1,0)+IF(M271&gt;'KPI TARGETS'!$B$8,1,0)+IF(N271&lt;'KPI TARGETS'!$B$9,1,0)+IF(O271&lt;'KPI TARGETS'!$B$10,1,0)</x:f>
        <x:v>3</x:v>
      </x:c>
      <x:c r="Q271" t="str">
        <x:f>IF(P271&gt;='KPI TARGETS'!$B$11,"HIGH",IF(P271=1,"WATCH","ON TRACK"))</x:f>
        <x:v>HIGH</x:v>
      </x:c>
      <x:c r="R271" s="18" t="str"/>
    </x:row>
    <x:row r="272">
      <x:c r="A272" t="str">
        <x:v>W3</x:v>
      </x:c>
      <x:c r="B272" t="str">
        <x:v>TL 02</x:v>
      </x:c>
      <x:c r="C272" t="str">
        <x:v>T02-A04</x:v>
      </x:c>
      <x:c r="D272" s="18" t="n">
        <x:v>139</x:v>
      </x:c>
      <x:c r="E272" s="18" t="n">
        <x:v>27</x:v>
      </x:c>
      <x:c r="F272" s="18" t="n">
        <x:v>31</x:v>
      </x:c>
      <x:c r="G272" s="19" t="n">
        <x:v>0.866</x:v>
      </x:c>
      <x:c r="H272" s="18" t="n">
        <x:v>67415</x:v>
      </x:c>
      <x:c r="I272" s="18" t="n">
        <x:v>5</x:v>
      </x:c>
      <x:c r="J272" s="18" t="n">
        <x:v>5</x:v>
      </x:c>
      <x:c r="K272" s="18" t="n">
        <x:v>128</x:v>
      </x:c>
      <x:c r="L272" s="14" t="n">
        <x:f>IFERROR(E272/F272,0)</x:f>
        <x:v>0.8709677419354839</x:v>
      </x:c>
      <x:c r="M272" s="16" t="n">
        <x:f>IFERROR(H272/D272,0)</x:f>
        <x:v>485</x:v>
      </x:c>
      <x:c r="N272" s="14" t="n">
        <x:f>IFERROR(J272/I272,0)</x:f>
        <x:v>1</x:v>
      </x:c>
      <x:c r="O272" s="14" t="n">
        <x:f>IFERROR(K272/D272,0)</x:f>
        <x:v>0.920863309352518</x:v>
      </x:c>
      <x:c r="P272" t="n">
        <x:f>IF(L272&lt;'KPI TARGETS'!$B$6,1,0)+IF(G272&lt;'KPI TARGETS'!$B$7,1,0)+IF(M272&gt;'KPI TARGETS'!$B$8,1,0)+IF(N272&lt;'KPI TARGETS'!$B$9,1,0)+IF(O272&lt;'KPI TARGETS'!$B$10,1,0)</x:f>
        <x:v>2</x:v>
      </x:c>
      <x:c r="Q272" t="str">
        <x:f>IF(P272&gt;='KPI TARGETS'!$B$11,"HIGH",IF(P272=1,"WATCH","ON TRACK"))</x:f>
        <x:v>HIGH</x:v>
      </x:c>
      <x:c r="R272" s="18" t="str"/>
    </x:row>
    <x:row r="273">
      <x:c r="A273" t="str">
        <x:v>W3</x:v>
      </x:c>
      <x:c r="B273" t="str">
        <x:v>TL 02</x:v>
      </x:c>
      <x:c r="C273" t="str">
        <x:v>T02-A05</x:v>
      </x:c>
      <x:c r="D273" s="18" t="n">
        <x:v>140</x:v>
      </x:c>
      <x:c r="E273" s="18" t="n">
        <x:v>21</x:v>
      </x:c>
      <x:c r="F273" s="18" t="n">
        <x:v>22</x:v>
      </x:c>
      <x:c r="G273" s="19" t="n">
        <x:v>0.89</x:v>
      </x:c>
      <x:c r="H273" s="18" t="n">
        <x:v>58380</x:v>
      </x:c>
      <x:c r="I273" s="18" t="n">
        <x:v>5</x:v>
      </x:c>
      <x:c r="J273" s="18" t="n">
        <x:v>5</x:v>
      </x:c>
      <x:c r="K273" s="18" t="n">
        <x:v>114</x:v>
      </x:c>
      <x:c r="L273" s="14" t="n">
        <x:f>IFERROR(E273/F273,0)</x:f>
        <x:v>0.9545454545454546</x:v>
      </x:c>
      <x:c r="M273" s="16" t="n">
        <x:f>IFERROR(H273/D273,0)</x:f>
        <x:v>417</x:v>
      </x:c>
      <x:c r="N273" s="14" t="n">
        <x:f>IFERROR(J273/I273,0)</x:f>
        <x:v>1</x:v>
      </x:c>
      <x:c r="O273" s="14" t="n">
        <x:f>IFERROR(K273/D273,0)</x:f>
        <x:v>0.8142857142857143</x:v>
      </x:c>
      <x:c r="P273" t="n">
        <x:f>IF(L273&lt;'KPI TARGETS'!$B$6,1,0)+IF(G273&lt;'KPI TARGETS'!$B$7,1,0)+IF(M273&gt;'KPI TARGETS'!$B$8,1,0)+IF(N273&lt;'KPI TARGETS'!$B$9,1,0)+IF(O273&lt;'KPI TARGETS'!$B$10,1,0)</x:f>
        <x:v>2</x:v>
      </x:c>
      <x:c r="Q273" t="str">
        <x:f>IF(P273&gt;='KPI TARGETS'!$B$11,"HIGH",IF(P273=1,"WATCH","ON TRACK"))</x:f>
        <x:v>HIGH</x:v>
      </x:c>
      <x:c r="R273" s="18" t="str"/>
    </x:row>
    <x:row r="274">
      <x:c r="A274" t="str">
        <x:v>W3</x:v>
      </x:c>
      <x:c r="B274" t="str">
        <x:v>TL 02</x:v>
      </x:c>
      <x:c r="C274" t="str">
        <x:v>T02-A06</x:v>
      </x:c>
      <x:c r="D274" s="18" t="n">
        <x:v>165</x:v>
      </x:c>
      <x:c r="E274" s="18" t="n">
        <x:v>17</x:v>
      </x:c>
      <x:c r="F274" s="18" t="n">
        <x:v>20</x:v>
      </x:c>
      <x:c r="G274" s="19" t="n">
        <x:v>0.93</x:v>
      </x:c>
      <x:c r="H274" s="18" t="n">
        <x:v>91080</x:v>
      </x:c>
      <x:c r="I274" s="18" t="n">
        <x:v>5</x:v>
      </x:c>
      <x:c r="J274" s="18" t="n">
        <x:v>5</x:v>
      </x:c>
      <x:c r="K274" s="18" t="n">
        <x:v>152</x:v>
      </x:c>
      <x:c r="L274" s="14" t="n">
        <x:f>IFERROR(E274/F274,0)</x:f>
        <x:v>0.85</x:v>
      </x:c>
      <x:c r="M274" s="16" t="n">
        <x:f>IFERROR(H274/D274,0)</x:f>
        <x:v>552</x:v>
      </x:c>
      <x:c r="N274" s="14" t="n">
        <x:f>IFERROR(J274/I274,0)</x:f>
        <x:v>1</x:v>
      </x:c>
      <x:c r="O274" s="14" t="n">
        <x:f>IFERROR(K274/D274,0)</x:f>
        <x:v>0.9212121212121213</x:v>
      </x:c>
      <x:c r="P274" t="n">
        <x:f>IF(L274&lt;'KPI TARGETS'!$B$6,1,0)+IF(G274&lt;'KPI TARGETS'!$B$7,1,0)+IF(M274&gt;'KPI TARGETS'!$B$8,1,0)+IF(N274&lt;'KPI TARGETS'!$B$9,1,0)+IF(O274&lt;'KPI TARGETS'!$B$10,1,0)</x:f>
        <x:v>2</x:v>
      </x:c>
      <x:c r="Q274" t="str">
        <x:f>IF(P274&gt;='KPI TARGETS'!$B$11,"HIGH",IF(P274=1,"WATCH","ON TRACK"))</x:f>
        <x:v>HIGH</x:v>
      </x:c>
      <x:c r="R274" s="18" t="str"/>
    </x:row>
    <x:row r="275">
      <x:c r="A275" t="str">
        <x:v>W3</x:v>
      </x:c>
      <x:c r="B275" t="str">
        <x:v>TL 02</x:v>
      </x:c>
      <x:c r="C275" t="str">
        <x:v>T02-A07</x:v>
      </x:c>
      <x:c r="D275" s="18" t="n">
        <x:v>128</x:v>
      </x:c>
      <x:c r="E275" s="18" t="n">
        <x:v>17</x:v>
      </x:c>
      <x:c r="F275" s="18" t="n">
        <x:v>20</x:v>
      </x:c>
      <x:c r="G275" s="19" t="n">
        <x:v>0.907</x:v>
      </x:c>
      <x:c r="H275" s="18" t="n">
        <x:v>52864</x:v>
      </x:c>
      <x:c r="I275" s="18" t="n">
        <x:v>5</x:v>
      </x:c>
      <x:c r="J275" s="18" t="n">
        <x:v>5</x:v>
      </x:c>
      <x:c r="K275" s="18" t="n">
        <x:v>115</x:v>
      </x:c>
      <x:c r="L275" s="14" t="n">
        <x:f>IFERROR(E275/F275,0)</x:f>
        <x:v>0.85</x:v>
      </x:c>
      <x:c r="M275" s="16" t="n">
        <x:f>IFERROR(H275/D275,0)</x:f>
        <x:v>413</x:v>
      </x:c>
      <x:c r="N275" s="14" t="n">
        <x:f>IFERROR(J275/I275,0)</x:f>
        <x:v>1</x:v>
      </x:c>
      <x:c r="O275" s="14" t="n">
        <x:f>IFERROR(K275/D275,0)</x:f>
        <x:v>0.8984375</x:v>
      </x:c>
      <x:c r="P275" t="n">
        <x:f>IF(L275&lt;'KPI TARGETS'!$B$6,1,0)+IF(G275&lt;'KPI TARGETS'!$B$7,1,0)+IF(M275&gt;'KPI TARGETS'!$B$8,1,0)+IF(N275&lt;'KPI TARGETS'!$B$9,1,0)+IF(O275&lt;'KPI TARGETS'!$B$10,1,0)</x:f>
        <x:v>2</x:v>
      </x:c>
      <x:c r="Q275" t="str">
        <x:f>IF(P275&gt;='KPI TARGETS'!$B$11,"HIGH",IF(P275=1,"WATCH","ON TRACK"))</x:f>
        <x:v>HIGH</x:v>
      </x:c>
      <x:c r="R275" s="18" t="str"/>
    </x:row>
    <x:row r="276">
      <x:c r="A276" t="str">
        <x:v>W3</x:v>
      </x:c>
      <x:c r="B276" t="str">
        <x:v>TL 02</x:v>
      </x:c>
      <x:c r="C276" t="str">
        <x:v>T02-A08</x:v>
      </x:c>
      <x:c r="D276" s="18" t="n">
        <x:v>103</x:v>
      </x:c>
      <x:c r="E276" s="18" t="n">
        <x:v>21</x:v>
      </x:c>
      <x:c r="F276" s="18" t="n">
        <x:v>23</x:v>
      </x:c>
      <x:c r="G276" s="19" t="n">
        <x:v>0.987</x:v>
      </x:c>
      <x:c r="H276" s="18" t="n">
        <x:v>41715</x:v>
      </x:c>
      <x:c r="I276" s="18" t="n">
        <x:v>5</x:v>
      </x:c>
      <x:c r="J276" s="18" t="n">
        <x:v>5</x:v>
      </x:c>
      <x:c r="K276" s="18" t="n">
        <x:v>87</x:v>
      </x:c>
      <x:c r="L276" s="14" t="n">
        <x:f>IFERROR(E276/F276,0)</x:f>
        <x:v>0.9130434782608695</x:v>
      </x:c>
      <x:c r="M276" s="16" t="n">
        <x:f>IFERROR(H276/D276,0)</x:f>
        <x:v>405</x:v>
      </x:c>
      <x:c r="N276" s="14" t="n">
        <x:f>IFERROR(J276/I276,0)</x:f>
        <x:v>1</x:v>
      </x:c>
      <x:c r="O276" s="14" t="n">
        <x:f>IFERROR(K276/D276,0)</x:f>
        <x:v>0.8446601941747572</x:v>
      </x:c>
      <x:c r="P276" t="n">
        <x:f>IF(L276&lt;'KPI TARGETS'!$B$6,1,0)+IF(G276&lt;'KPI TARGETS'!$B$7,1,0)+IF(M276&gt;'KPI TARGETS'!$B$8,1,0)+IF(N276&lt;'KPI TARGETS'!$B$9,1,0)+IF(O276&lt;'KPI TARGETS'!$B$10,1,0)</x:f>
        <x:v>1</x:v>
      </x:c>
      <x:c r="Q276" t="str">
        <x:f>IF(P276&gt;='KPI TARGETS'!$B$11,"HIGH",IF(P276=1,"WATCH","ON TRACK"))</x:f>
        <x:v>WATCH</x:v>
      </x:c>
      <x:c r="R276" s="18" t="str"/>
    </x:row>
    <x:row r="277">
      <x:c r="A277" t="str">
        <x:v>W3</x:v>
      </x:c>
      <x:c r="B277" t="str">
        <x:v>TL 02</x:v>
      </x:c>
      <x:c r="C277" t="str">
        <x:v>T02-A09</x:v>
      </x:c>
      <x:c r="D277" s="18" t="n">
        <x:v>91</x:v>
      </x:c>
      <x:c r="E277" s="18" t="n">
        <x:v>14</x:v>
      </x:c>
      <x:c r="F277" s="18" t="n">
        <x:v>16</x:v>
      </x:c>
      <x:c r="G277" s="19" t="n">
        <x:v>0.959</x:v>
      </x:c>
      <x:c r="H277" s="18" t="n">
        <x:v>44590</x:v>
      </x:c>
      <x:c r="I277" s="18" t="n">
        <x:v>5</x:v>
      </x:c>
      <x:c r="J277" s="18" t="n">
        <x:v>5</x:v>
      </x:c>
      <x:c r="K277" s="18" t="n">
        <x:v>82</x:v>
      </x:c>
      <x:c r="L277" s="14" t="n">
        <x:f>IFERROR(E277/F277,0)</x:f>
        <x:v>0.875</x:v>
      </x:c>
      <x:c r="M277" s="16" t="n">
        <x:f>IFERROR(H277/D277,0)</x:f>
        <x:v>490</x:v>
      </x:c>
      <x:c r="N277" s="14" t="n">
        <x:f>IFERROR(J277/I277,0)</x:f>
        <x:v>1</x:v>
      </x:c>
      <x:c r="O277" s="14" t="n">
        <x:f>IFERROR(K277/D277,0)</x:f>
        <x:v>0.9010989010989011</x:v>
      </x:c>
      <x:c r="P277" t="n">
        <x:f>IF(L277&lt;'KPI TARGETS'!$B$6,1,0)+IF(G277&lt;'KPI TARGETS'!$B$7,1,0)+IF(M277&gt;'KPI TARGETS'!$B$8,1,0)+IF(N277&lt;'KPI TARGETS'!$B$9,1,0)+IF(O277&lt;'KPI TARGETS'!$B$10,1,0)</x:f>
        <x:v>1</x:v>
      </x:c>
      <x:c r="Q277" t="str">
        <x:f>IF(P277&gt;='KPI TARGETS'!$B$11,"HIGH",IF(P277=1,"WATCH","ON TRACK"))</x:f>
        <x:v>WATCH</x:v>
      </x:c>
      <x:c r="R277" s="18" t="str"/>
    </x:row>
    <x:row r="278">
      <x:c r="A278" t="str">
        <x:v>W3</x:v>
      </x:c>
      <x:c r="B278" t="str">
        <x:v>TL 02</x:v>
      </x:c>
      <x:c r="C278" t="str">
        <x:v>T02-A10</x:v>
      </x:c>
      <x:c r="D278" s="18" t="n">
        <x:v>101</x:v>
      </x:c>
      <x:c r="E278" s="18" t="n">
        <x:v>24</x:v>
      </x:c>
      <x:c r="F278" s="18" t="n">
        <x:v>27</x:v>
      </x:c>
      <x:c r="G278" s="19" t="n">
        <x:v>0.943</x:v>
      </x:c>
      <x:c r="H278" s="18" t="n">
        <x:v>59994</x:v>
      </x:c>
      <x:c r="I278" s="18" t="n">
        <x:v>5</x:v>
      </x:c>
      <x:c r="J278" s="18" t="n">
        <x:v>5</x:v>
      </x:c>
      <x:c r="K278" s="18" t="n">
        <x:v>94</x:v>
      </x:c>
      <x:c r="L278" s="14" t="n">
        <x:f>IFERROR(E278/F278,0)</x:f>
        <x:v>0.8888888888888888</x:v>
      </x:c>
      <x:c r="M278" s="16" t="n">
        <x:f>IFERROR(H278/D278,0)</x:f>
        <x:v>594</x:v>
      </x:c>
      <x:c r="N278" s="14" t="n">
        <x:f>IFERROR(J278/I278,0)</x:f>
        <x:v>1</x:v>
      </x:c>
      <x:c r="O278" s="14" t="n">
        <x:f>IFERROR(K278/D278,0)</x:f>
        <x:v>0.9306930693069307</x:v>
      </x:c>
      <x:c r="P278" t="n">
        <x:f>IF(L278&lt;'KPI TARGETS'!$B$6,1,0)+IF(G278&lt;'KPI TARGETS'!$B$7,1,0)+IF(M278&gt;'KPI TARGETS'!$B$8,1,0)+IF(N278&lt;'KPI TARGETS'!$B$9,1,0)+IF(O278&lt;'KPI TARGETS'!$B$10,1,0)</x:f>
        <x:v>2</x:v>
      </x:c>
      <x:c r="Q278" t="str">
        <x:f>IF(P278&gt;='KPI TARGETS'!$B$11,"HIGH",IF(P278=1,"WATCH","ON TRACK"))</x:f>
        <x:v>HIGH</x:v>
      </x:c>
      <x:c r="R278" s="18" t="str"/>
    </x:row>
    <x:row r="279">
      <x:c r="A279" t="str">
        <x:v>W3</x:v>
      </x:c>
      <x:c r="B279" t="str">
        <x:v>TL 02</x:v>
      </x:c>
      <x:c r="C279" t="str">
        <x:v>T02-A11</x:v>
      </x:c>
      <x:c r="D279" s="18" t="n">
        <x:v>109</x:v>
      </x:c>
      <x:c r="E279" s="18" t="n">
        <x:v>28</x:v>
      </x:c>
      <x:c r="F279" s="18" t="n">
        <x:v>30</x:v>
      </x:c>
      <x:c r="G279" s="19" t="n">
        <x:v>0.95</x:v>
      </x:c>
      <x:c r="H279" s="18" t="n">
        <x:v>49922</x:v>
      </x:c>
      <x:c r="I279" s="18" t="n">
        <x:v>5</x:v>
      </x:c>
      <x:c r="J279" s="18" t="n">
        <x:v>5</x:v>
      </x:c>
      <x:c r="K279" s="18" t="n">
        <x:v>90</x:v>
      </x:c>
      <x:c r="L279" s="14" t="n">
        <x:f>IFERROR(E279/F279,0)</x:f>
        <x:v>0.9333333333333333</x:v>
      </x:c>
      <x:c r="M279" s="16" t="n">
        <x:f>IFERROR(H279/D279,0)</x:f>
        <x:v>458</x:v>
      </x:c>
      <x:c r="N279" s="14" t="n">
        <x:f>IFERROR(J279/I279,0)</x:f>
        <x:v>1</x:v>
      </x:c>
      <x:c r="O279" s="14" t="n">
        <x:f>IFERROR(K279/D279,0)</x:f>
        <x:v>0.8256880733944955</x:v>
      </x:c>
      <x:c r="P279" t="n">
        <x:f>IF(L279&lt;'KPI TARGETS'!$B$6,1,0)+IF(G279&lt;'KPI TARGETS'!$B$7,1,0)+IF(M279&gt;'KPI TARGETS'!$B$8,1,0)+IF(N279&lt;'KPI TARGETS'!$B$9,1,0)+IF(O279&lt;'KPI TARGETS'!$B$10,1,0)</x:f>
        <x:v>1</x:v>
      </x:c>
      <x:c r="Q279" t="str">
        <x:f>IF(P279&gt;='KPI TARGETS'!$B$11,"HIGH",IF(P279=1,"WATCH","ON TRACK"))</x:f>
        <x:v>WATCH</x:v>
      </x:c>
      <x:c r="R279" s="18" t="str"/>
    </x:row>
    <x:row r="280">
      <x:c r="A280" t="str">
        <x:v>W3</x:v>
      </x:c>
      <x:c r="B280" t="str">
        <x:v>TL 02</x:v>
      </x:c>
      <x:c r="C280" t="str">
        <x:v>T02-A12</x:v>
      </x:c>
      <x:c r="D280" s="18" t="n">
        <x:v>162</x:v>
      </x:c>
      <x:c r="E280" s="18" t="n">
        <x:v>24</x:v>
      </x:c>
      <x:c r="F280" s="18" t="n">
        <x:v>26</x:v>
      </x:c>
      <x:c r="G280" s="19" t="n">
        <x:v>0.868</x:v>
      </x:c>
      <x:c r="H280" s="18" t="n">
        <x:v>64962</x:v>
      </x:c>
      <x:c r="I280" s="18" t="n">
        <x:v>5</x:v>
      </x:c>
      <x:c r="J280" s="18" t="n">
        <x:v>5</x:v>
      </x:c>
      <x:c r="K280" s="18" t="n">
        <x:v>133</x:v>
      </x:c>
      <x:c r="L280" s="14" t="n">
        <x:f>IFERROR(E280/F280,0)</x:f>
        <x:v>0.9230769230769231</x:v>
      </x:c>
      <x:c r="M280" s="16" t="n">
        <x:f>IFERROR(H280/D280,0)</x:f>
        <x:v>401</x:v>
      </x:c>
      <x:c r="N280" s="14" t="n">
        <x:f>IFERROR(J280/I280,0)</x:f>
        <x:v>1</x:v>
      </x:c>
      <x:c r="O280" s="14" t="n">
        <x:f>IFERROR(K280/D280,0)</x:f>
        <x:v>0.8209876543209876</x:v>
      </x:c>
      <x:c r="P280" t="n">
        <x:f>IF(L280&lt;'KPI TARGETS'!$B$6,1,0)+IF(G280&lt;'KPI TARGETS'!$B$7,1,0)+IF(M280&gt;'KPI TARGETS'!$B$8,1,0)+IF(N280&lt;'KPI TARGETS'!$B$9,1,0)+IF(O280&lt;'KPI TARGETS'!$B$10,1,0)</x:f>
        <x:v>2</x:v>
      </x:c>
      <x:c r="Q280" t="str">
        <x:f>IF(P280&gt;='KPI TARGETS'!$B$11,"HIGH",IF(P280=1,"WATCH","ON TRACK"))</x:f>
        <x:v>HIGH</x:v>
      </x:c>
      <x:c r="R280" s="18" t="str"/>
    </x:row>
    <x:row r="281">
      <x:c r="A281" t="str">
        <x:v>W3</x:v>
      </x:c>
      <x:c r="B281" t="str">
        <x:v>TL 02</x:v>
      </x:c>
      <x:c r="C281" t="str">
        <x:v>T02-A13</x:v>
      </x:c>
      <x:c r="D281" s="18" t="n">
        <x:v>138</x:v>
      </x:c>
      <x:c r="E281" s="18" t="n">
        <x:v>20</x:v>
      </x:c>
      <x:c r="F281" s="18" t="n">
        <x:v>22</x:v>
      </x:c>
      <x:c r="G281" s="19" t="n">
        <x:v>0.853</x:v>
      </x:c>
      <x:c r="H281" s="18" t="n">
        <x:v>72312</x:v>
      </x:c>
      <x:c r="I281" s="18" t="n">
        <x:v>5</x:v>
      </x:c>
      <x:c r="J281" s="18" t="n">
        <x:v>5</x:v>
      </x:c>
      <x:c r="K281" s="18" t="n">
        <x:v>119</x:v>
      </x:c>
      <x:c r="L281" s="14" t="n">
        <x:f>IFERROR(E281/F281,0)</x:f>
        <x:v>0.9090909090909091</x:v>
      </x:c>
      <x:c r="M281" s="16" t="n">
        <x:f>IFERROR(H281/D281,0)</x:f>
        <x:v>524</x:v>
      </x:c>
      <x:c r="N281" s="14" t="n">
        <x:f>IFERROR(J281/I281,0)</x:f>
        <x:v>1</x:v>
      </x:c>
      <x:c r="O281" s="14" t="n">
        <x:f>IFERROR(K281/D281,0)</x:f>
        <x:v>0.8623188405797102</x:v>
      </x:c>
      <x:c r="P281" t="n">
        <x:f>IF(L281&lt;'KPI TARGETS'!$B$6,1,0)+IF(G281&lt;'KPI TARGETS'!$B$7,1,0)+IF(M281&gt;'KPI TARGETS'!$B$8,1,0)+IF(N281&lt;'KPI TARGETS'!$B$9,1,0)+IF(O281&lt;'KPI TARGETS'!$B$10,1,0)</x:f>
        <x:v>3</x:v>
      </x:c>
      <x:c r="Q281" t="str">
        <x:f>IF(P281&gt;='KPI TARGETS'!$B$11,"HIGH",IF(P281=1,"WATCH","ON TRACK"))</x:f>
        <x:v>HIGH</x:v>
      </x:c>
      <x:c r="R281" s="18" t="str"/>
    </x:row>
    <x:row r="282">
      <x:c r="A282" t="str">
        <x:v>W3</x:v>
      </x:c>
      <x:c r="B282" t="str">
        <x:v>TL 02</x:v>
      </x:c>
      <x:c r="C282" t="str">
        <x:v>T02-A14</x:v>
      </x:c>
      <x:c r="D282" s="18" t="n">
        <x:v>159</x:v>
      </x:c>
      <x:c r="E282" s="18" t="n">
        <x:v>14</x:v>
      </x:c>
      <x:c r="F282" s="18" t="n">
        <x:v>16</x:v>
      </x:c>
      <x:c r="G282" s="19" t="n">
        <x:v>0.933</x:v>
      </x:c>
      <x:c r="H282" s="18" t="n">
        <x:v>83157</x:v>
      </x:c>
      <x:c r="I282" s="18" t="n">
        <x:v>5</x:v>
      </x:c>
      <x:c r="J282" s="18" t="n">
        <x:v>5</x:v>
      </x:c>
      <x:c r="K282" s="18" t="n">
        <x:v>147</x:v>
      </x:c>
      <x:c r="L282" s="14" t="n">
        <x:f>IFERROR(E282/F282,0)</x:f>
        <x:v>0.875</x:v>
      </x:c>
      <x:c r="M282" s="16" t="n">
        <x:f>IFERROR(H282/D282,0)</x:f>
        <x:v>523</x:v>
      </x:c>
      <x:c r="N282" s="14" t="n">
        <x:f>IFERROR(J282/I282,0)</x:f>
        <x:v>1</x:v>
      </x:c>
      <x:c r="O282" s="14" t="n">
        <x:f>IFERROR(K282/D282,0)</x:f>
        <x:v>0.9245283018867925</x:v>
      </x:c>
      <x:c r="P282" t="n">
        <x:f>IF(L282&lt;'KPI TARGETS'!$B$6,1,0)+IF(G282&lt;'KPI TARGETS'!$B$7,1,0)+IF(M282&gt;'KPI TARGETS'!$B$8,1,0)+IF(N282&lt;'KPI TARGETS'!$B$9,1,0)+IF(O282&lt;'KPI TARGETS'!$B$10,1,0)</x:f>
        <x:v>2</x:v>
      </x:c>
      <x:c r="Q282" t="str">
        <x:f>IF(P282&gt;='KPI TARGETS'!$B$11,"HIGH",IF(P282=1,"WATCH","ON TRACK"))</x:f>
        <x:v>HIGH</x:v>
      </x:c>
      <x:c r="R282" s="18" t="str"/>
    </x:row>
    <x:row r="283">
      <x:c r="A283" t="str">
        <x:v>W3</x:v>
      </x:c>
      <x:c r="B283" t="str">
        <x:v>TL 02</x:v>
      </x:c>
      <x:c r="C283" t="str">
        <x:v>T02-A15</x:v>
      </x:c>
      <x:c r="D283" s="18" t="n">
        <x:v>129</x:v>
      </x:c>
      <x:c r="E283" s="18" t="n">
        <x:v>28</x:v>
      </x:c>
      <x:c r="F283" s="18" t="n">
        <x:v>30</x:v>
      </x:c>
      <x:c r="G283" s="19" t="n">
        <x:v>0.912</x:v>
      </x:c>
      <x:c r="H283" s="18" t="n">
        <x:v>69402</x:v>
      </x:c>
      <x:c r="I283" s="18" t="n">
        <x:v>5</x:v>
      </x:c>
      <x:c r="J283" s="18" t="n">
        <x:v>5</x:v>
      </x:c>
      <x:c r="K283" s="18" t="n">
        <x:v>112</x:v>
      </x:c>
      <x:c r="L283" s="14" t="n">
        <x:f>IFERROR(E283/F283,0)</x:f>
        <x:v>0.9333333333333333</x:v>
      </x:c>
      <x:c r="M283" s="16" t="n">
        <x:f>IFERROR(H283/D283,0)</x:f>
        <x:v>538</x:v>
      </x:c>
      <x:c r="N283" s="14" t="n">
        <x:f>IFERROR(J283/I283,0)</x:f>
        <x:v>1</x:v>
      </x:c>
      <x:c r="O283" s="14" t="n">
        <x:f>IFERROR(K283/D283,0)</x:f>
        <x:v>0.8682170542635659</x:v>
      </x:c>
      <x:c r="P283" t="n">
        <x:f>IF(L283&lt;'KPI TARGETS'!$B$6,1,0)+IF(G283&lt;'KPI TARGETS'!$B$7,1,0)+IF(M283&gt;'KPI TARGETS'!$B$8,1,0)+IF(N283&lt;'KPI TARGETS'!$B$9,1,0)+IF(O283&lt;'KPI TARGETS'!$B$10,1,0)</x:f>
        <x:v>3</x:v>
      </x:c>
      <x:c r="Q283" t="str">
        <x:f>IF(P283&gt;='KPI TARGETS'!$B$11,"HIGH",IF(P283=1,"WATCH","ON TRACK"))</x:f>
        <x:v>HIGH</x:v>
      </x:c>
      <x:c r="R283" s="18" t="str"/>
    </x:row>
    <x:row r="284">
      <x:c r="A284" t="str">
        <x:v>W3</x:v>
      </x:c>
      <x:c r="B284" t="str">
        <x:v>TL 02</x:v>
      </x:c>
      <x:c r="C284" t="str">
        <x:v>T02-A16</x:v>
      </x:c>
      <x:c r="D284" s="18" t="n">
        <x:v>126</x:v>
      </x:c>
      <x:c r="E284" s="18" t="n">
        <x:v>20</x:v>
      </x:c>
      <x:c r="F284" s="18" t="n">
        <x:v>21</x:v>
      </x:c>
      <x:c r="G284" s="19" t="n">
        <x:v>0.857</x:v>
      </x:c>
      <x:c r="H284" s="18" t="n">
        <x:v>57708</x:v>
      </x:c>
      <x:c r="I284" s="18" t="n">
        <x:v>5</x:v>
      </x:c>
      <x:c r="J284" s="18" t="n">
        <x:v>5</x:v>
      </x:c>
      <x:c r="K284" s="18" t="n">
        <x:v>118</x:v>
      </x:c>
      <x:c r="L284" s="14" t="n">
        <x:f>IFERROR(E284/F284,0)</x:f>
        <x:v>0.9523809523809523</x:v>
      </x:c>
      <x:c r="M284" s="16" t="n">
        <x:f>IFERROR(H284/D284,0)</x:f>
        <x:v>458</x:v>
      </x:c>
      <x:c r="N284" s="14" t="n">
        <x:f>IFERROR(J284/I284,0)</x:f>
        <x:v>1</x:v>
      </x:c>
      <x:c r="O284" s="14" t="n">
        <x:f>IFERROR(K284/D284,0)</x:f>
        <x:v>0.9365079365079365</x:v>
      </x:c>
      <x:c r="P284" t="n">
        <x:f>IF(L284&lt;'KPI TARGETS'!$B$6,1,0)+IF(G284&lt;'KPI TARGETS'!$B$7,1,0)+IF(M284&gt;'KPI TARGETS'!$B$8,1,0)+IF(N284&lt;'KPI TARGETS'!$B$9,1,0)+IF(O284&lt;'KPI TARGETS'!$B$10,1,0)</x:f>
        <x:v>1</x:v>
      </x:c>
      <x:c r="Q284" t="str">
        <x:f>IF(P284&gt;='KPI TARGETS'!$B$11,"HIGH",IF(P284=1,"WATCH","ON TRACK"))</x:f>
        <x:v>WATCH</x:v>
      </x:c>
      <x:c r="R284" s="18" t="str"/>
    </x:row>
    <x:row r="285">
      <x:c r="A285" t="str">
        <x:v>W3</x:v>
      </x:c>
      <x:c r="B285" t="str">
        <x:v>TL 03</x:v>
      </x:c>
      <x:c r="C285" t="str">
        <x:v>T03-A01</x:v>
      </x:c>
      <x:c r="D285" s="18" t="n">
        <x:v>104</x:v>
      </x:c>
      <x:c r="E285" s="18" t="n">
        <x:v>32</x:v>
      </x:c>
      <x:c r="F285" s="18" t="n">
        <x:v>32</x:v>
      </x:c>
      <x:c r="G285" s="19" t="n">
        <x:v>0.985</x:v>
      </x:c>
      <x:c r="H285" s="18" t="n">
        <x:v>61048</x:v>
      </x:c>
      <x:c r="I285" s="18" t="n">
        <x:v>5</x:v>
      </x:c>
      <x:c r="J285" s="18" t="n">
        <x:v>5</x:v>
      </x:c>
      <x:c r="K285" s="18" t="n">
        <x:v>86</x:v>
      </x:c>
      <x:c r="L285" s="14" t="n">
        <x:f>IFERROR(E285/F285,0)</x:f>
        <x:v>1</x:v>
      </x:c>
      <x:c r="M285" s="16" t="n">
        <x:f>IFERROR(H285/D285,0)</x:f>
        <x:v>587</x:v>
      </x:c>
      <x:c r="N285" s="14" t="n">
        <x:f>IFERROR(J285/I285,0)</x:f>
        <x:v>1</x:v>
      </x:c>
      <x:c r="O285" s="14" t="n">
        <x:f>IFERROR(K285/D285,0)</x:f>
        <x:v>0.8269230769230769</x:v>
      </x:c>
      <x:c r="P285" t="n">
        <x:f>IF(L285&lt;'KPI TARGETS'!$B$6,1,0)+IF(G285&lt;'KPI TARGETS'!$B$7,1,0)+IF(M285&gt;'KPI TARGETS'!$B$8,1,0)+IF(N285&lt;'KPI TARGETS'!$B$9,1,0)+IF(O285&lt;'KPI TARGETS'!$B$10,1,0)</x:f>
        <x:v>2</x:v>
      </x:c>
      <x:c r="Q285" t="str">
        <x:f>IF(P285&gt;='KPI TARGETS'!$B$11,"HIGH",IF(P285=1,"WATCH","ON TRACK"))</x:f>
        <x:v>HIGH</x:v>
      </x:c>
      <x:c r="R285" s="18" t="str"/>
    </x:row>
    <x:row r="286">
      <x:c r="A286" t="str">
        <x:v>W3</x:v>
      </x:c>
      <x:c r="B286" t="str">
        <x:v>TL 03</x:v>
      </x:c>
      <x:c r="C286" t="str">
        <x:v>T03-A02</x:v>
      </x:c>
      <x:c r="D286" s="18" t="n">
        <x:v>138</x:v>
      </x:c>
      <x:c r="E286" s="18" t="n">
        <x:v>16</x:v>
      </x:c>
      <x:c r="F286" s="18" t="n">
        <x:v>17</x:v>
      </x:c>
      <x:c r="G286" s="19" t="n">
        <x:v>0.897</x:v>
      </x:c>
      <x:c r="H286" s="18" t="n">
        <x:v>64170</x:v>
      </x:c>
      <x:c r="I286" s="18" t="n">
        <x:v>5</x:v>
      </x:c>
      <x:c r="J286" s="18" t="n">
        <x:v>5</x:v>
      </x:c>
      <x:c r="K286" s="18" t="n">
        <x:v>129</x:v>
      </x:c>
      <x:c r="L286" s="14" t="n">
        <x:f>IFERROR(E286/F286,0)</x:f>
        <x:v>0.9411764705882353</x:v>
      </x:c>
      <x:c r="M286" s="16" t="n">
        <x:f>IFERROR(H286/D286,0)</x:f>
        <x:v>465</x:v>
      </x:c>
      <x:c r="N286" s="14" t="n">
        <x:f>IFERROR(J286/I286,0)</x:f>
        <x:v>1</x:v>
      </x:c>
      <x:c r="O286" s="14" t="n">
        <x:f>IFERROR(K286/D286,0)</x:f>
        <x:v>0.9347826086956522</x:v>
      </x:c>
      <x:c r="P286" t="n">
        <x:f>IF(L286&lt;'KPI TARGETS'!$B$6,1,0)+IF(G286&lt;'KPI TARGETS'!$B$7,1,0)+IF(M286&gt;'KPI TARGETS'!$B$8,1,0)+IF(N286&lt;'KPI TARGETS'!$B$9,1,0)+IF(O286&lt;'KPI TARGETS'!$B$10,1,0)</x:f>
        <x:v>1</x:v>
      </x:c>
      <x:c r="Q286" t="str">
        <x:f>IF(P286&gt;='KPI TARGETS'!$B$11,"HIGH",IF(P286=1,"WATCH","ON TRACK"))</x:f>
        <x:v>WATCH</x:v>
      </x:c>
      <x:c r="R286" s="18" t="str"/>
    </x:row>
    <x:row r="287">
      <x:c r="A287" t="str">
        <x:v>W3</x:v>
      </x:c>
      <x:c r="B287" t="str">
        <x:v>TL 03</x:v>
      </x:c>
      <x:c r="C287" t="str">
        <x:v>T03-A03</x:v>
      </x:c>
      <x:c r="D287" s="18" t="n">
        <x:v>88</x:v>
      </x:c>
      <x:c r="E287" s="18" t="n">
        <x:v>17</x:v>
      </x:c>
      <x:c r="F287" s="18" t="n">
        <x:v>20</x:v>
      </x:c>
      <x:c r="G287" s="19" t="n">
        <x:v>0.972</x:v>
      </x:c>
      <x:c r="H287" s="18" t="n">
        <x:v>53504</x:v>
      </x:c>
      <x:c r="I287" s="18" t="n">
        <x:v>5</x:v>
      </x:c>
      <x:c r="J287" s="18" t="n">
        <x:v>5</x:v>
      </x:c>
      <x:c r="K287" s="18" t="n">
        <x:v>74</x:v>
      </x:c>
      <x:c r="L287" s="14" t="n">
        <x:f>IFERROR(E287/F287,0)</x:f>
        <x:v>0.85</x:v>
      </x:c>
      <x:c r="M287" s="16" t="n">
        <x:f>IFERROR(H287/D287,0)</x:f>
        <x:v>608</x:v>
      </x:c>
      <x:c r="N287" s="14" t="n">
        <x:f>IFERROR(J287/I287,0)</x:f>
        <x:v>1</x:v>
      </x:c>
      <x:c r="O287" s="14" t="n">
        <x:f>IFERROR(K287/D287,0)</x:f>
        <x:v>0.8409090909090909</x:v>
      </x:c>
      <x:c r="P287" t="n">
        <x:f>IF(L287&lt;'KPI TARGETS'!$B$6,1,0)+IF(G287&lt;'KPI TARGETS'!$B$7,1,0)+IF(M287&gt;'KPI TARGETS'!$B$8,1,0)+IF(N287&lt;'KPI TARGETS'!$B$9,1,0)+IF(O287&lt;'KPI TARGETS'!$B$10,1,0)</x:f>
        <x:v>3</x:v>
      </x:c>
      <x:c r="Q287" t="str">
        <x:f>IF(P287&gt;='KPI TARGETS'!$B$11,"HIGH",IF(P287=1,"WATCH","ON TRACK"))</x:f>
        <x:v>HIGH</x:v>
      </x:c>
      <x:c r="R287" s="18" t="str"/>
    </x:row>
    <x:row r="288">
      <x:c r="A288" t="str">
        <x:v>W3</x:v>
      </x:c>
      <x:c r="B288" t="str">
        <x:v>TL 03</x:v>
      </x:c>
      <x:c r="C288" t="str">
        <x:v>T03-A04</x:v>
      </x:c>
      <x:c r="D288" s="18" t="n">
        <x:v>160</x:v>
      </x:c>
      <x:c r="E288" s="18" t="n">
        <x:v>27</x:v>
      </x:c>
      <x:c r="F288" s="18" t="n">
        <x:v>28</x:v>
      </x:c>
      <x:c r="G288" s="19" t="n">
        <x:v>0.978</x:v>
      </x:c>
      <x:c r="H288" s="18" t="n">
        <x:v>97280</x:v>
      </x:c>
      <x:c r="I288" s="18" t="n">
        <x:v>5</x:v>
      </x:c>
      <x:c r="J288" s="18" t="n">
        <x:v>5</x:v>
      </x:c>
      <x:c r="K288" s="18" t="n">
        <x:v>139</x:v>
      </x:c>
      <x:c r="L288" s="14" t="n">
        <x:f>IFERROR(E288/F288,0)</x:f>
        <x:v>0.9642857142857143</x:v>
      </x:c>
      <x:c r="M288" s="16" t="n">
        <x:f>IFERROR(H288/D288,0)</x:f>
        <x:v>608</x:v>
      </x:c>
      <x:c r="N288" s="14" t="n">
        <x:f>IFERROR(J288/I288,0)</x:f>
        <x:v>1</x:v>
      </x:c>
      <x:c r="O288" s="14" t="n">
        <x:f>IFERROR(K288/D288,0)</x:f>
        <x:v>0.86875</x:v>
      </x:c>
      <x:c r="P288" t="n">
        <x:f>IF(L288&lt;'KPI TARGETS'!$B$6,1,0)+IF(G288&lt;'KPI TARGETS'!$B$7,1,0)+IF(M288&gt;'KPI TARGETS'!$B$8,1,0)+IF(N288&lt;'KPI TARGETS'!$B$9,1,0)+IF(O288&lt;'KPI TARGETS'!$B$10,1,0)</x:f>
        <x:v>2</x:v>
      </x:c>
      <x:c r="Q288" t="str">
        <x:f>IF(P288&gt;='KPI TARGETS'!$B$11,"HIGH",IF(P288=1,"WATCH","ON TRACK"))</x:f>
        <x:v>HIGH</x:v>
      </x:c>
      <x:c r="R288" s="18" t="str"/>
    </x:row>
    <x:row r="289">
      <x:c r="A289" t="str">
        <x:v>W3</x:v>
      </x:c>
      <x:c r="B289" t="str">
        <x:v>TL 03</x:v>
      </x:c>
      <x:c r="C289" t="str">
        <x:v>T03-A05</x:v>
      </x:c>
      <x:c r="D289" s="18" t="n">
        <x:v>117</x:v>
      </x:c>
      <x:c r="E289" s="18" t="n">
        <x:v>27</x:v>
      </x:c>
      <x:c r="F289" s="18" t="n">
        <x:v>30</x:v>
      </x:c>
      <x:c r="G289" s="19" t="n">
        <x:v>0.889</x:v>
      </x:c>
      <x:c r="H289" s="18" t="n">
        <x:v>57915</x:v>
      </x:c>
      <x:c r="I289" s="18" t="n">
        <x:v>5</x:v>
      </x:c>
      <x:c r="J289" s="18" t="n">
        <x:v>5</x:v>
      </x:c>
      <x:c r="K289" s="18" t="n">
        <x:v>94</x:v>
      </x:c>
      <x:c r="L289" s="14" t="n">
        <x:f>IFERROR(E289/F289,0)</x:f>
        <x:v>0.9</x:v>
      </x:c>
      <x:c r="M289" s="16" t="n">
        <x:f>IFERROR(H289/D289,0)</x:f>
        <x:v>495</x:v>
      </x:c>
      <x:c r="N289" s="14" t="n">
        <x:f>IFERROR(J289/I289,0)</x:f>
        <x:v>1</x:v>
      </x:c>
      <x:c r="O289" s="14" t="n">
        <x:f>IFERROR(K289/D289,0)</x:f>
        <x:v>0.8034188034188035</x:v>
      </x:c>
      <x:c r="P289" t="n">
        <x:f>IF(L289&lt;'KPI TARGETS'!$B$6,1,0)+IF(G289&lt;'KPI TARGETS'!$B$7,1,0)+IF(M289&gt;'KPI TARGETS'!$B$8,1,0)+IF(N289&lt;'KPI TARGETS'!$B$9,1,0)+IF(O289&lt;'KPI TARGETS'!$B$10,1,0)</x:f>
        <x:v>2</x:v>
      </x:c>
      <x:c r="Q289" t="str">
        <x:f>IF(P289&gt;='KPI TARGETS'!$B$11,"HIGH",IF(P289=1,"WATCH","ON TRACK"))</x:f>
        <x:v>HIGH</x:v>
      </x:c>
      <x:c r="R289" s="18" t="str"/>
    </x:row>
    <x:row r="290">
      <x:c r="A290" t="str">
        <x:v>W3</x:v>
      </x:c>
      <x:c r="B290" t="str">
        <x:v>TL 03</x:v>
      </x:c>
      <x:c r="C290" t="str">
        <x:v>T03-A06</x:v>
      </x:c>
      <x:c r="D290" s="18" t="n">
        <x:v>118</x:v>
      </x:c>
      <x:c r="E290" s="18" t="n">
        <x:v>17</x:v>
      </x:c>
      <x:c r="F290" s="18" t="n">
        <x:v>17</x:v>
      </x:c>
      <x:c r="G290" s="19" t="n">
        <x:v>0.891</x:v>
      </x:c>
      <x:c r="H290" s="18" t="n">
        <x:v>71272</x:v>
      </x:c>
      <x:c r="I290" s="18" t="n">
        <x:v>5</x:v>
      </x:c>
      <x:c r="J290" s="18" t="n">
        <x:v>5</x:v>
      </x:c>
      <x:c r="K290" s="18" t="n">
        <x:v>102</x:v>
      </x:c>
      <x:c r="L290" s="14" t="n">
        <x:f>IFERROR(E290/F290,0)</x:f>
        <x:v>1</x:v>
      </x:c>
      <x:c r="M290" s="16" t="n">
        <x:f>IFERROR(H290/D290,0)</x:f>
        <x:v>604</x:v>
      </x:c>
      <x:c r="N290" s="14" t="n">
        <x:f>IFERROR(J290/I290,0)</x:f>
        <x:v>1</x:v>
      </x:c>
      <x:c r="O290" s="14" t="n">
        <x:f>IFERROR(K290/D290,0)</x:f>
        <x:v>0.864406779661017</x:v>
      </x:c>
      <x:c r="P290" t="n">
        <x:f>IF(L290&lt;'KPI TARGETS'!$B$6,1,0)+IF(G290&lt;'KPI TARGETS'!$B$7,1,0)+IF(M290&gt;'KPI TARGETS'!$B$8,1,0)+IF(N290&lt;'KPI TARGETS'!$B$9,1,0)+IF(O290&lt;'KPI TARGETS'!$B$10,1,0)</x:f>
        <x:v>3</x:v>
      </x:c>
      <x:c r="Q290" t="str">
        <x:f>IF(P290&gt;='KPI TARGETS'!$B$11,"HIGH",IF(P290=1,"WATCH","ON TRACK"))</x:f>
        <x:v>HIGH</x:v>
      </x:c>
      <x:c r="R290" s="18" t="str"/>
    </x:row>
    <x:row r="291">
      <x:c r="A291" t="str">
        <x:v>W3</x:v>
      </x:c>
      <x:c r="B291" t="str">
        <x:v>TL 03</x:v>
      </x:c>
      <x:c r="C291" t="str">
        <x:v>T03-A07</x:v>
      </x:c>
      <x:c r="D291" s="18" t="n">
        <x:v>119</x:v>
      </x:c>
      <x:c r="E291" s="18" t="n">
        <x:v>20</x:v>
      </x:c>
      <x:c r="F291" s="18" t="n">
        <x:v>23</x:v>
      </x:c>
      <x:c r="G291" s="19" t="n">
        <x:v>0.896</x:v>
      </x:c>
      <x:c r="H291" s="18" t="n">
        <x:v>51884</x:v>
      </x:c>
      <x:c r="I291" s="18" t="n">
        <x:v>5</x:v>
      </x:c>
      <x:c r="J291" s="18" t="n">
        <x:v>5</x:v>
      </x:c>
      <x:c r="K291" s="18" t="n">
        <x:v>98</x:v>
      </x:c>
      <x:c r="L291" s="14" t="n">
        <x:f>IFERROR(E291/F291,0)</x:f>
        <x:v>0.8695652173913043</x:v>
      </x:c>
      <x:c r="M291" s="16" t="n">
        <x:f>IFERROR(H291/D291,0)</x:f>
        <x:v>436</x:v>
      </x:c>
      <x:c r="N291" s="14" t="n">
        <x:f>IFERROR(J291/I291,0)</x:f>
        <x:v>1</x:v>
      </x:c>
      <x:c r="O291" s="14" t="n">
        <x:f>IFERROR(K291/D291,0)</x:f>
        <x:v>0.8235294117647058</x:v>
      </x:c>
      <x:c r="P291" t="n">
        <x:f>IF(L291&lt;'KPI TARGETS'!$B$6,1,0)+IF(G291&lt;'KPI TARGETS'!$B$7,1,0)+IF(M291&gt;'KPI TARGETS'!$B$8,1,0)+IF(N291&lt;'KPI TARGETS'!$B$9,1,0)+IF(O291&lt;'KPI TARGETS'!$B$10,1,0)</x:f>
        <x:v>3</x:v>
      </x:c>
      <x:c r="Q291" t="str">
        <x:f>IF(P291&gt;='KPI TARGETS'!$B$11,"HIGH",IF(P291=1,"WATCH","ON TRACK"))</x:f>
        <x:v>HIGH</x:v>
      </x:c>
      <x:c r="R291" s="18" t="str"/>
    </x:row>
    <x:row r="292">
      <x:c r="A292" t="str">
        <x:v>W3</x:v>
      </x:c>
      <x:c r="B292" t="str">
        <x:v>TL 03</x:v>
      </x:c>
      <x:c r="C292" t="str">
        <x:v>T03-A08</x:v>
      </x:c>
      <x:c r="D292" s="18" t="n">
        <x:v>157</x:v>
      </x:c>
      <x:c r="E292" s="18" t="n">
        <x:v>13</x:v>
      </x:c>
      <x:c r="F292" s="18" t="n">
        <x:v>16</x:v>
      </x:c>
      <x:c r="G292" s="19" t="n">
        <x:v>0.976</x:v>
      </x:c>
      <x:c r="H292" s="18" t="n">
        <x:v>66725</x:v>
      </x:c>
      <x:c r="I292" s="18" t="n">
        <x:v>5</x:v>
      </x:c>
      <x:c r="J292" s="18" t="n">
        <x:v>5</x:v>
      </x:c>
      <x:c r="K292" s="18" t="n">
        <x:v>136</x:v>
      </x:c>
      <x:c r="L292" s="14" t="n">
        <x:f>IFERROR(E292/F292,0)</x:f>
        <x:v>0.8125</x:v>
      </x:c>
      <x:c r="M292" s="16" t="n">
        <x:f>IFERROR(H292/D292,0)</x:f>
        <x:v>425</x:v>
      </x:c>
      <x:c r="N292" s="14" t="n">
        <x:f>IFERROR(J292/I292,0)</x:f>
        <x:v>1</x:v>
      </x:c>
      <x:c r="O292" s="14" t="n">
        <x:f>IFERROR(K292/D292,0)</x:f>
        <x:v>0.8662420382165605</x:v>
      </x:c>
      <x:c r="P292" t="n">
        <x:f>IF(L292&lt;'KPI TARGETS'!$B$6,1,0)+IF(G292&lt;'KPI TARGETS'!$B$7,1,0)+IF(M292&gt;'KPI TARGETS'!$B$8,1,0)+IF(N292&lt;'KPI TARGETS'!$B$9,1,0)+IF(O292&lt;'KPI TARGETS'!$B$10,1,0)</x:f>
        <x:v>2</x:v>
      </x:c>
      <x:c r="Q292" t="str">
        <x:f>IF(P292&gt;='KPI TARGETS'!$B$11,"HIGH",IF(P292=1,"WATCH","ON TRACK"))</x:f>
        <x:v>HIGH</x:v>
      </x:c>
      <x:c r="R292" s="18" t="str"/>
    </x:row>
    <x:row r="293">
      <x:c r="A293" t="str">
        <x:v>W3</x:v>
      </x:c>
      <x:c r="B293" t="str">
        <x:v>TL 03</x:v>
      </x:c>
      <x:c r="C293" t="str">
        <x:v>T03-A09</x:v>
      </x:c>
      <x:c r="D293" s="18" t="n">
        <x:v>125</x:v>
      </x:c>
      <x:c r="E293" s="18" t="n">
        <x:v>28</x:v>
      </x:c>
      <x:c r="F293" s="18" t="n">
        <x:v>34</x:v>
      </x:c>
      <x:c r="G293" s="19" t="n">
        <x:v>0.967</x:v>
      </x:c>
      <x:c r="H293" s="18" t="n">
        <x:v>53125</x:v>
      </x:c>
      <x:c r="I293" s="18" t="n">
        <x:v>5</x:v>
      </x:c>
      <x:c r="J293" s="18" t="n">
        <x:v>5</x:v>
      </x:c>
      <x:c r="K293" s="18" t="n">
        <x:v>116</x:v>
      </x:c>
      <x:c r="L293" s="14" t="n">
        <x:f>IFERROR(E293/F293,0)</x:f>
        <x:v>0.8235294117647058</x:v>
      </x:c>
      <x:c r="M293" s="16" t="n">
        <x:f>IFERROR(H293/D293,0)</x:f>
        <x:v>425</x:v>
      </x:c>
      <x:c r="N293" s="14" t="n">
        <x:f>IFERROR(J293/I293,0)</x:f>
        <x:v>1</x:v>
      </x:c>
      <x:c r="O293" s="14" t="n">
        <x:f>IFERROR(K293/D293,0)</x:f>
        <x:v>0.928</x:v>
      </x:c>
      <x:c r="P293" t="n">
        <x:f>IF(L293&lt;'KPI TARGETS'!$B$6,1,0)+IF(G293&lt;'KPI TARGETS'!$B$7,1,0)+IF(M293&gt;'KPI TARGETS'!$B$8,1,0)+IF(N293&lt;'KPI TARGETS'!$B$9,1,0)+IF(O293&lt;'KPI TARGETS'!$B$10,1,0)</x:f>
        <x:v>1</x:v>
      </x:c>
      <x:c r="Q293" t="str">
        <x:f>IF(P293&gt;='KPI TARGETS'!$B$11,"HIGH",IF(P293=1,"WATCH","ON TRACK"))</x:f>
        <x:v>WATCH</x:v>
      </x:c>
      <x:c r="R293" s="18" t="str"/>
    </x:row>
    <x:row r="294">
      <x:c r="A294" t="str">
        <x:v>W3</x:v>
      </x:c>
      <x:c r="B294" t="str">
        <x:v>TL 03</x:v>
      </x:c>
      <x:c r="C294" t="str">
        <x:v>T03-A10</x:v>
      </x:c>
      <x:c r="D294" s="18" t="n">
        <x:v>107</x:v>
      </x:c>
      <x:c r="E294" s="18" t="n">
        <x:v>17</x:v>
      </x:c>
      <x:c r="F294" s="18" t="n">
        <x:v>20</x:v>
      </x:c>
      <x:c r="G294" s="19" t="n">
        <x:v>0.936</x:v>
      </x:c>
      <x:c r="H294" s="18" t="n">
        <x:v>58208</x:v>
      </x:c>
      <x:c r="I294" s="18" t="n">
        <x:v>5</x:v>
      </x:c>
      <x:c r="J294" s="18" t="n">
        <x:v>4</x:v>
      </x:c>
      <x:c r="K294" s="18" t="n">
        <x:v>87</x:v>
      </x:c>
      <x:c r="L294" s="14" t="n">
        <x:f>IFERROR(E294/F294,0)</x:f>
        <x:v>0.85</x:v>
      </x:c>
      <x:c r="M294" s="16" t="n">
        <x:f>IFERROR(H294/D294,0)</x:f>
        <x:v>544</x:v>
      </x:c>
      <x:c r="N294" s="14" t="n">
        <x:f>IFERROR(J294/I294,0)</x:f>
        <x:v>0.8</x:v>
      </x:c>
      <x:c r="O294" s="14" t="n">
        <x:f>IFERROR(K294/D294,0)</x:f>
        <x:v>0.8130841121495327</x:v>
      </x:c>
      <x:c r="P294" t="n">
        <x:f>IF(L294&lt;'KPI TARGETS'!$B$6,1,0)+IF(G294&lt;'KPI TARGETS'!$B$7,1,0)+IF(M294&gt;'KPI TARGETS'!$B$8,1,0)+IF(N294&lt;'KPI TARGETS'!$B$9,1,0)+IF(O294&lt;'KPI TARGETS'!$B$10,1,0)</x:f>
        <x:v>4</x:v>
      </x:c>
      <x:c r="Q294" t="str">
        <x:f>IF(P294&gt;='KPI TARGETS'!$B$11,"HIGH",IF(P294=1,"WATCH","ON TRACK"))</x:f>
        <x:v>HIGH</x:v>
      </x:c>
      <x:c r="R294" s="18" t="str"/>
    </x:row>
    <x:row r="295">
      <x:c r="A295" t="str">
        <x:v>W3</x:v>
      </x:c>
      <x:c r="B295" t="str">
        <x:v>TL 03</x:v>
      </x:c>
      <x:c r="C295" t="str">
        <x:v>T03-A11</x:v>
      </x:c>
      <x:c r="D295" s="18" t="n">
        <x:v>142</x:v>
      </x:c>
      <x:c r="E295" s="18" t="n">
        <x:v>26</x:v>
      </x:c>
      <x:c r="F295" s="18" t="n">
        <x:v>28</x:v>
      </x:c>
      <x:c r="G295" s="19" t="n">
        <x:v>0.883</x:v>
      </x:c>
      <x:c r="H295" s="18" t="n">
        <x:v>64184</x:v>
      </x:c>
      <x:c r="I295" s="18" t="n">
        <x:v>5</x:v>
      </x:c>
      <x:c r="J295" s="18" t="n">
        <x:v>5</x:v>
      </x:c>
      <x:c r="K295" s="18" t="n">
        <x:v>131</x:v>
      </x:c>
      <x:c r="L295" s="14" t="n">
        <x:f>IFERROR(E295/F295,0)</x:f>
        <x:v>0.9285714285714286</x:v>
      </x:c>
      <x:c r="M295" s="16" t="n">
        <x:f>IFERROR(H295/D295,0)</x:f>
        <x:v>452</x:v>
      </x:c>
      <x:c r="N295" s="14" t="n">
        <x:f>IFERROR(J295/I295,0)</x:f>
        <x:v>1</x:v>
      </x:c>
      <x:c r="O295" s="14" t="n">
        <x:f>IFERROR(K295/D295,0)</x:f>
        <x:v>0.9225352112676056</x:v>
      </x:c>
      <x:c r="P295" t="n">
        <x:f>IF(L295&lt;'KPI TARGETS'!$B$6,1,0)+IF(G295&lt;'KPI TARGETS'!$B$7,1,0)+IF(M295&gt;'KPI TARGETS'!$B$8,1,0)+IF(N295&lt;'KPI TARGETS'!$B$9,1,0)+IF(O295&lt;'KPI TARGETS'!$B$10,1,0)</x:f>
        <x:v>1</x:v>
      </x:c>
      <x:c r="Q295" t="str">
        <x:f>IF(P295&gt;='KPI TARGETS'!$B$11,"HIGH",IF(P295=1,"WATCH","ON TRACK"))</x:f>
        <x:v>WATCH</x:v>
      </x:c>
      <x:c r="R295" s="18" t="str"/>
    </x:row>
    <x:row r="296">
      <x:c r="A296" t="str">
        <x:v>W3</x:v>
      </x:c>
      <x:c r="B296" t="str">
        <x:v>TL 03</x:v>
      </x:c>
      <x:c r="C296" t="str">
        <x:v>T03-A12</x:v>
      </x:c>
      <x:c r="D296" s="18" t="n">
        <x:v>163</x:v>
      </x:c>
      <x:c r="E296" s="18" t="n">
        <x:v>19</x:v>
      </x:c>
      <x:c r="F296" s="18" t="n">
        <x:v>21</x:v>
      </x:c>
      <x:c r="G296" s="19" t="n">
        <x:v>0.853</x:v>
      </x:c>
      <x:c r="H296" s="18" t="n">
        <x:v>65852</x:v>
      </x:c>
      <x:c r="I296" s="18" t="n">
        <x:v>5</x:v>
      </x:c>
      <x:c r="J296" s="18" t="n">
        <x:v>5</x:v>
      </x:c>
      <x:c r="K296" s="18" t="n">
        <x:v>132</x:v>
      </x:c>
      <x:c r="L296" s="14" t="n">
        <x:f>IFERROR(E296/F296,0)</x:f>
        <x:v>0.9047619047619048</x:v>
      </x:c>
      <x:c r="M296" s="16" t="n">
        <x:f>IFERROR(H296/D296,0)</x:f>
        <x:v>404</x:v>
      </x:c>
      <x:c r="N296" s="14" t="n">
        <x:f>IFERROR(J296/I296,0)</x:f>
        <x:v>1</x:v>
      </x:c>
      <x:c r="O296" s="14" t="n">
        <x:f>IFERROR(K296/D296,0)</x:f>
        <x:v>0.8098159509202454</x:v>
      </x:c>
      <x:c r="P296" t="n">
        <x:f>IF(L296&lt;'KPI TARGETS'!$B$6,1,0)+IF(G296&lt;'KPI TARGETS'!$B$7,1,0)+IF(M296&gt;'KPI TARGETS'!$B$8,1,0)+IF(N296&lt;'KPI TARGETS'!$B$9,1,0)+IF(O296&lt;'KPI TARGETS'!$B$10,1,0)</x:f>
        <x:v>2</x:v>
      </x:c>
      <x:c r="Q296" t="str">
        <x:f>IF(P296&gt;='KPI TARGETS'!$B$11,"HIGH",IF(P296=1,"WATCH","ON TRACK"))</x:f>
        <x:v>HIGH</x:v>
      </x:c>
      <x:c r="R296" s="18" t="str"/>
    </x:row>
    <x:row r="297">
      <x:c r="A297" t="str">
        <x:v>W3</x:v>
      </x:c>
      <x:c r="B297" t="str">
        <x:v>TL 03</x:v>
      </x:c>
      <x:c r="C297" t="str">
        <x:v>T03-A13</x:v>
      </x:c>
      <x:c r="D297" s="18" t="n">
        <x:v>163</x:v>
      </x:c>
      <x:c r="E297" s="18" t="n">
        <x:v>13</x:v>
      </x:c>
      <x:c r="F297" s="18" t="n">
        <x:v>15</x:v>
      </x:c>
      <x:c r="G297" s="19" t="n">
        <x:v>0.961</x:v>
      </x:c>
      <x:c r="H297" s="18" t="n">
        <x:v>83293</x:v>
      </x:c>
      <x:c r="I297" s="18" t="n">
        <x:v>5</x:v>
      </x:c>
      <x:c r="J297" s="18" t="n">
        <x:v>5</x:v>
      </x:c>
      <x:c r="K297" s="18" t="n">
        <x:v>134</x:v>
      </x:c>
      <x:c r="L297" s="14" t="n">
        <x:f>IFERROR(E297/F297,0)</x:f>
        <x:v>0.8666666666666667</x:v>
      </x:c>
      <x:c r="M297" s="16" t="n">
        <x:f>IFERROR(H297/D297,0)</x:f>
        <x:v>511</x:v>
      </x:c>
      <x:c r="N297" s="14" t="n">
        <x:f>IFERROR(J297/I297,0)</x:f>
        <x:v>1</x:v>
      </x:c>
      <x:c r="O297" s="14" t="n">
        <x:f>IFERROR(K297/D297,0)</x:f>
        <x:v>0.8220858895705522</x:v>
      </x:c>
      <x:c r="P297" t="n">
        <x:f>IF(L297&lt;'KPI TARGETS'!$B$6,1,0)+IF(G297&lt;'KPI TARGETS'!$B$7,1,0)+IF(M297&gt;'KPI TARGETS'!$B$8,1,0)+IF(N297&lt;'KPI TARGETS'!$B$9,1,0)+IF(O297&lt;'KPI TARGETS'!$B$10,1,0)</x:f>
        <x:v>3</x:v>
      </x:c>
      <x:c r="Q297" t="str">
        <x:f>IF(P297&gt;='KPI TARGETS'!$B$11,"HIGH",IF(P297=1,"WATCH","ON TRACK"))</x:f>
        <x:v>HIGH</x:v>
      </x:c>
      <x:c r="R297" s="18" t="str"/>
    </x:row>
    <x:row r="298">
      <x:c r="A298" t="str">
        <x:v>W3</x:v>
      </x:c>
      <x:c r="B298" t="str">
        <x:v>TL 03</x:v>
      </x:c>
      <x:c r="C298" t="str">
        <x:v>T03-A14</x:v>
      </x:c>
      <x:c r="D298" s="18" t="n">
        <x:v>133</x:v>
      </x:c>
      <x:c r="E298" s="18" t="n">
        <x:v>21</x:v>
      </x:c>
      <x:c r="F298" s="18" t="n">
        <x:v>25</x:v>
      </x:c>
      <x:c r="G298" s="19" t="n">
        <x:v>0.929</x:v>
      </x:c>
      <x:c r="H298" s="18" t="n">
        <x:v>79135</x:v>
      </x:c>
      <x:c r="I298" s="18" t="n">
        <x:v>5</x:v>
      </x:c>
      <x:c r="J298" s="18" t="n">
        <x:v>5</x:v>
      </x:c>
      <x:c r="K298" s="18" t="n">
        <x:v>107</x:v>
      </x:c>
      <x:c r="L298" s="14" t="n">
        <x:f>IFERROR(E298/F298,0)</x:f>
        <x:v>0.84</x:v>
      </x:c>
      <x:c r="M298" s="16" t="n">
        <x:f>IFERROR(H298/D298,0)</x:f>
        <x:v>595</x:v>
      </x:c>
      <x:c r="N298" s="14" t="n">
        <x:f>IFERROR(J298/I298,0)</x:f>
        <x:v>1</x:v>
      </x:c>
      <x:c r="O298" s="14" t="n">
        <x:f>IFERROR(K298/D298,0)</x:f>
        <x:v>0.8045112781954887</x:v>
      </x:c>
      <x:c r="P298" t="n">
        <x:f>IF(L298&lt;'KPI TARGETS'!$B$6,1,0)+IF(G298&lt;'KPI TARGETS'!$B$7,1,0)+IF(M298&gt;'KPI TARGETS'!$B$8,1,0)+IF(N298&lt;'KPI TARGETS'!$B$9,1,0)+IF(O298&lt;'KPI TARGETS'!$B$10,1,0)</x:f>
        <x:v>4</x:v>
      </x:c>
      <x:c r="Q298" t="str">
        <x:f>IF(P298&gt;='KPI TARGETS'!$B$11,"HIGH",IF(P298=1,"WATCH","ON TRACK"))</x:f>
        <x:v>HIGH</x:v>
      </x:c>
      <x:c r="R298" s="18" t="str"/>
    </x:row>
    <x:row r="299">
      <x:c r="A299" t="str">
        <x:v>W3</x:v>
      </x:c>
      <x:c r="B299" t="str">
        <x:v>TL 04</x:v>
      </x:c>
      <x:c r="C299" t="str">
        <x:v>T04-A01</x:v>
      </x:c>
      <x:c r="D299" s="18" t="n">
        <x:v>108</x:v>
      </x:c>
      <x:c r="E299" s="18" t="n">
        <x:v>26</x:v>
      </x:c>
      <x:c r="F299" s="18" t="n">
        <x:v>29</x:v>
      </x:c>
      <x:c r="G299" s="19" t="n">
        <x:v>0.874</x:v>
      </x:c>
      <x:c r="H299" s="18" t="n">
        <x:v>43308</x:v>
      </x:c>
      <x:c r="I299" s="18" t="n">
        <x:v>5</x:v>
      </x:c>
      <x:c r="J299" s="18" t="n">
        <x:v>4</x:v>
      </x:c>
      <x:c r="K299" s="18" t="n">
        <x:v>89</x:v>
      </x:c>
      <x:c r="L299" s="14" t="n">
        <x:f>IFERROR(E299/F299,0)</x:f>
        <x:v>0.896551724137931</x:v>
      </x:c>
      <x:c r="M299" s="16" t="n">
        <x:f>IFERROR(H299/D299,0)</x:f>
        <x:v>401</x:v>
      </x:c>
      <x:c r="N299" s="14" t="n">
        <x:f>IFERROR(J299/I299,0)</x:f>
        <x:v>0.8</x:v>
      </x:c>
      <x:c r="O299" s="14" t="n">
        <x:f>IFERROR(K299/D299,0)</x:f>
        <x:v>0.8240740740740741</x:v>
      </x:c>
      <x:c r="P299" t="n">
        <x:f>IF(L299&lt;'KPI TARGETS'!$B$6,1,0)+IF(G299&lt;'KPI TARGETS'!$B$7,1,0)+IF(M299&gt;'KPI TARGETS'!$B$8,1,0)+IF(N299&lt;'KPI TARGETS'!$B$9,1,0)+IF(O299&lt;'KPI TARGETS'!$B$10,1,0)</x:f>
        <x:v>4</x:v>
      </x:c>
      <x:c r="Q299" t="str">
        <x:f>IF(P299&gt;='KPI TARGETS'!$B$11,"HIGH",IF(P299=1,"WATCH","ON TRACK"))</x:f>
        <x:v>HIGH</x:v>
      </x:c>
      <x:c r="R299" s="18" t="str"/>
    </x:row>
    <x:row r="300">
      <x:c r="A300" t="str">
        <x:v>W3</x:v>
      </x:c>
      <x:c r="B300" t="str">
        <x:v>TL 04</x:v>
      </x:c>
      <x:c r="C300" t="str">
        <x:v>T04-A02</x:v>
      </x:c>
      <x:c r="D300" s="18" t="n">
        <x:v>140</x:v>
      </x:c>
      <x:c r="E300" s="18" t="n">
        <x:v>16</x:v>
      </x:c>
      <x:c r="F300" s="18" t="n">
        <x:v>18</x:v>
      </x:c>
      <x:c r="G300" s="19" t="n">
        <x:v>0.909</x:v>
      </x:c>
      <x:c r="H300" s="18" t="n">
        <x:v>60900</x:v>
      </x:c>
      <x:c r="I300" s="18" t="n">
        <x:v>5</x:v>
      </x:c>
      <x:c r="J300" s="18" t="n">
        <x:v>5</x:v>
      </x:c>
      <x:c r="K300" s="18" t="n">
        <x:v>130</x:v>
      </x:c>
      <x:c r="L300" s="14" t="n">
        <x:f>IFERROR(E300/F300,0)</x:f>
        <x:v>0.8888888888888888</x:v>
      </x:c>
      <x:c r="M300" s="16" t="n">
        <x:f>IFERROR(H300/D300,0)</x:f>
        <x:v>435</x:v>
      </x:c>
      <x:c r="N300" s="14" t="n">
        <x:f>IFERROR(J300/I300,0)</x:f>
        <x:v>1</x:v>
      </x:c>
      <x:c r="O300" s="14" t="n">
        <x:f>IFERROR(K300/D300,0)</x:f>
        <x:v>0.9285714285714286</x:v>
      </x:c>
      <x:c r="P300" t="n">
        <x:f>IF(L300&lt;'KPI TARGETS'!$B$6,1,0)+IF(G300&lt;'KPI TARGETS'!$B$7,1,0)+IF(M300&gt;'KPI TARGETS'!$B$8,1,0)+IF(N300&lt;'KPI TARGETS'!$B$9,1,0)+IF(O300&lt;'KPI TARGETS'!$B$10,1,0)</x:f>
        <x:v>2</x:v>
      </x:c>
      <x:c r="Q300" t="str">
        <x:f>IF(P300&gt;='KPI TARGETS'!$B$11,"HIGH",IF(P300=1,"WATCH","ON TRACK"))</x:f>
        <x:v>HIGH</x:v>
      </x:c>
      <x:c r="R300" s="18" t="str"/>
    </x:row>
    <x:row r="301">
      <x:c r="A301" t="str">
        <x:v>W3</x:v>
      </x:c>
      <x:c r="B301" t="str">
        <x:v>TL 04</x:v>
      </x:c>
      <x:c r="C301" t="str">
        <x:v>T04-A03</x:v>
      </x:c>
      <x:c r="D301" s="18" t="n">
        <x:v>153</x:v>
      </x:c>
      <x:c r="E301" s="18" t="n">
        <x:v>22</x:v>
      </x:c>
      <x:c r="F301" s="18" t="n">
        <x:v>22</x:v>
      </x:c>
      <x:c r="G301" s="19" t="n">
        <x:v>0.973</x:v>
      </x:c>
      <x:c r="H301" s="18" t="n">
        <x:v>68697</x:v>
      </x:c>
      <x:c r="I301" s="18" t="n">
        <x:v>5</x:v>
      </x:c>
      <x:c r="J301" s="18" t="n">
        <x:v>5</x:v>
      </x:c>
      <x:c r="K301" s="18" t="n">
        <x:v>123</x:v>
      </x:c>
      <x:c r="L301" s="14" t="n">
        <x:f>IFERROR(E301/F301,0)</x:f>
        <x:v>1</x:v>
      </x:c>
      <x:c r="M301" s="16" t="n">
        <x:f>IFERROR(H301/D301,0)</x:f>
        <x:v>449</x:v>
      </x:c>
      <x:c r="N301" s="14" t="n">
        <x:f>IFERROR(J301/I301,0)</x:f>
        <x:v>1</x:v>
      </x:c>
      <x:c r="O301" s="14" t="n">
        <x:f>IFERROR(K301/D301,0)</x:f>
        <x:v>0.803921568627451</x:v>
      </x:c>
      <x:c r="P301" t="n">
        <x:f>IF(L301&lt;'KPI TARGETS'!$B$6,1,0)+IF(G301&lt;'KPI TARGETS'!$B$7,1,0)+IF(M301&gt;'KPI TARGETS'!$B$8,1,0)+IF(N301&lt;'KPI TARGETS'!$B$9,1,0)+IF(O301&lt;'KPI TARGETS'!$B$10,1,0)</x:f>
        <x:v>1</x:v>
      </x:c>
      <x:c r="Q301" t="str">
        <x:f>IF(P301&gt;='KPI TARGETS'!$B$11,"HIGH",IF(P301=1,"WATCH","ON TRACK"))</x:f>
        <x:v>WATCH</x:v>
      </x:c>
      <x:c r="R301" s="18" t="str"/>
    </x:row>
    <x:row r="302">
      <x:c r="A302" t="str">
        <x:v>W3</x:v>
      </x:c>
      <x:c r="B302" t="str">
        <x:v>TL 04</x:v>
      </x:c>
      <x:c r="C302" t="str">
        <x:v>T04-A04</x:v>
      </x:c>
      <x:c r="D302" s="18" t="n">
        <x:v>143</x:v>
      </x:c>
      <x:c r="E302" s="18" t="n">
        <x:v>32</x:v>
      </x:c>
      <x:c r="F302" s="18" t="n">
        <x:v>33</x:v>
      </x:c>
      <x:c r="G302" s="19" t="n">
        <x:v>0.949</x:v>
      </x:c>
      <x:c r="H302" s="18" t="n">
        <x:v>76505</x:v>
      </x:c>
      <x:c r="I302" s="18" t="n">
        <x:v>5</x:v>
      </x:c>
      <x:c r="J302" s="18" t="n">
        <x:v>5</x:v>
      </x:c>
      <x:c r="K302" s="18" t="n">
        <x:v>121</x:v>
      </x:c>
      <x:c r="L302" s="14" t="n">
        <x:f>IFERROR(E302/F302,0)</x:f>
        <x:v>0.9696969696969697</x:v>
      </x:c>
      <x:c r="M302" s="16" t="n">
        <x:f>IFERROR(H302/D302,0)</x:f>
        <x:v>535</x:v>
      </x:c>
      <x:c r="N302" s="14" t="n">
        <x:f>IFERROR(J302/I302,0)</x:f>
        <x:v>1</x:v>
      </x:c>
      <x:c r="O302" s="14" t="n">
        <x:f>IFERROR(K302/D302,0)</x:f>
        <x:v>0.8461538461538461</x:v>
      </x:c>
      <x:c r="P302" t="n">
        <x:f>IF(L302&lt;'KPI TARGETS'!$B$6,1,0)+IF(G302&lt;'KPI TARGETS'!$B$7,1,0)+IF(M302&gt;'KPI TARGETS'!$B$8,1,0)+IF(N302&lt;'KPI TARGETS'!$B$9,1,0)+IF(O302&lt;'KPI TARGETS'!$B$10,1,0)</x:f>
        <x:v>2</x:v>
      </x:c>
      <x:c r="Q302" t="str">
        <x:f>IF(P302&gt;='KPI TARGETS'!$B$11,"HIGH",IF(P302=1,"WATCH","ON TRACK"))</x:f>
        <x:v>HIGH</x:v>
      </x:c>
      <x:c r="R302" s="18" t="str"/>
    </x:row>
    <x:row r="303">
      <x:c r="A303" t="str">
        <x:v>W3</x:v>
      </x:c>
      <x:c r="B303" t="str">
        <x:v>TL 04</x:v>
      </x:c>
      <x:c r="C303" t="str">
        <x:v>T04-A05</x:v>
      </x:c>
      <x:c r="D303" s="18" t="n">
        <x:v>151</x:v>
      </x:c>
      <x:c r="E303" s="18" t="n">
        <x:v>28</x:v>
      </x:c>
      <x:c r="F303" s="18" t="n">
        <x:v>32</x:v>
      </x:c>
      <x:c r="G303" s="19" t="n">
        <x:v>0.927</x:v>
      </x:c>
      <x:c r="H303" s="18" t="n">
        <x:v>65836</x:v>
      </x:c>
      <x:c r="I303" s="18" t="n">
        <x:v>5</x:v>
      </x:c>
      <x:c r="J303" s="18" t="n">
        <x:v>5</x:v>
      </x:c>
      <x:c r="K303" s="18" t="n">
        <x:v>142</x:v>
      </x:c>
      <x:c r="L303" s="14" t="n">
        <x:f>IFERROR(E303/F303,0)</x:f>
        <x:v>0.875</x:v>
      </x:c>
      <x:c r="M303" s="16" t="n">
        <x:f>IFERROR(H303/D303,0)</x:f>
        <x:v>436</x:v>
      </x:c>
      <x:c r="N303" s="14" t="n">
        <x:f>IFERROR(J303/I303,0)</x:f>
        <x:v>1</x:v>
      </x:c>
      <x:c r="O303" s="14" t="n">
        <x:f>IFERROR(K303/D303,0)</x:f>
        <x:v>0.9403973509933775</x:v>
      </x:c>
      <x:c r="P303" t="n">
        <x:f>IF(L303&lt;'KPI TARGETS'!$B$6,1,0)+IF(G303&lt;'KPI TARGETS'!$B$7,1,0)+IF(M303&gt;'KPI TARGETS'!$B$8,1,0)+IF(N303&lt;'KPI TARGETS'!$B$9,1,0)+IF(O303&lt;'KPI TARGETS'!$B$10,1,0)</x:f>
        <x:v>2</x:v>
      </x:c>
      <x:c r="Q303" t="str">
        <x:f>IF(P303&gt;='KPI TARGETS'!$B$11,"HIGH",IF(P303=1,"WATCH","ON TRACK"))</x:f>
        <x:v>HIGH</x:v>
      </x:c>
      <x:c r="R303" s="18" t="str"/>
    </x:row>
    <x:row r="304">
      <x:c r="A304" t="str">
        <x:v>W3</x:v>
      </x:c>
      <x:c r="B304" t="str">
        <x:v>TL 04</x:v>
      </x:c>
      <x:c r="C304" t="str">
        <x:v>T04-A06</x:v>
      </x:c>
      <x:c r="D304" s="18" t="n">
        <x:v>149</x:v>
      </x:c>
      <x:c r="E304" s="18" t="n">
        <x:v>23</x:v>
      </x:c>
      <x:c r="F304" s="18" t="n">
        <x:v>25</x:v>
      </x:c>
      <x:c r="G304" s="19" t="n">
        <x:v>0.891</x:v>
      </x:c>
      <x:c r="H304" s="18" t="n">
        <x:v>88208</x:v>
      </x:c>
      <x:c r="I304" s="18" t="n">
        <x:v>5</x:v>
      </x:c>
      <x:c r="J304" s="18" t="n">
        <x:v>5</x:v>
      </x:c>
      <x:c r="K304" s="18" t="n">
        <x:v>143</x:v>
      </x:c>
      <x:c r="L304" s="14" t="n">
        <x:f>IFERROR(E304/F304,0)</x:f>
        <x:v>0.92</x:v>
      </x:c>
      <x:c r="M304" s="16" t="n">
        <x:f>IFERROR(H304/D304,0)</x:f>
        <x:v>592</x:v>
      </x:c>
      <x:c r="N304" s="14" t="n">
        <x:f>IFERROR(J304/I304,0)</x:f>
        <x:v>1</x:v>
      </x:c>
      <x:c r="O304" s="14" t="n">
        <x:f>IFERROR(K304/D304,0)</x:f>
        <x:v>0.959731543624161</x:v>
      </x:c>
      <x:c r="P304" t="n">
        <x:f>IF(L304&lt;'KPI TARGETS'!$B$6,1,0)+IF(G304&lt;'KPI TARGETS'!$B$7,1,0)+IF(M304&gt;'KPI TARGETS'!$B$8,1,0)+IF(N304&lt;'KPI TARGETS'!$B$9,1,0)+IF(O304&lt;'KPI TARGETS'!$B$10,1,0)</x:f>
        <x:v>2</x:v>
      </x:c>
      <x:c r="Q304" t="str">
        <x:f>IF(P304&gt;='KPI TARGETS'!$B$11,"HIGH",IF(P304=1,"WATCH","ON TRACK"))</x:f>
        <x:v>HIGH</x:v>
      </x:c>
      <x:c r="R304" s="18" t="str"/>
    </x:row>
    <x:row r="305">
      <x:c r="A305" t="str">
        <x:v>W3</x:v>
      </x:c>
      <x:c r="B305" t="str">
        <x:v>TL 04</x:v>
      </x:c>
      <x:c r="C305" t="str">
        <x:v>T04-A07</x:v>
      </x:c>
      <x:c r="D305" s="18" t="n">
        <x:v>89</x:v>
      </x:c>
      <x:c r="E305" s="18" t="n">
        <x:v>18</x:v>
      </x:c>
      <x:c r="F305" s="18" t="n">
        <x:v>20</x:v>
      </x:c>
      <x:c r="G305" s="19" t="n">
        <x:v>0.904</x:v>
      </x:c>
      <x:c r="H305" s="18" t="n">
        <x:v>44856</x:v>
      </x:c>
      <x:c r="I305" s="18" t="n">
        <x:v>5</x:v>
      </x:c>
      <x:c r="J305" s="18" t="n">
        <x:v>5</x:v>
      </x:c>
      <x:c r="K305" s="18" t="n">
        <x:v>81</x:v>
      </x:c>
      <x:c r="L305" s="14" t="n">
        <x:f>IFERROR(E305/F305,0)</x:f>
        <x:v>0.9</x:v>
      </x:c>
      <x:c r="M305" s="16" t="n">
        <x:f>IFERROR(H305/D305,0)</x:f>
        <x:v>504</x:v>
      </x:c>
      <x:c r="N305" s="14" t="n">
        <x:f>IFERROR(J305/I305,0)</x:f>
        <x:v>1</x:v>
      </x:c>
      <x:c r="O305" s="14" t="n">
        <x:f>IFERROR(K305/D305,0)</x:f>
        <x:v>0.9101123595505618</x:v>
      </x:c>
      <x:c r="P305" t="n">
        <x:f>IF(L305&lt;'KPI TARGETS'!$B$6,1,0)+IF(G305&lt;'KPI TARGETS'!$B$7,1,0)+IF(M305&gt;'KPI TARGETS'!$B$8,1,0)+IF(N305&lt;'KPI TARGETS'!$B$9,1,0)+IF(O305&lt;'KPI TARGETS'!$B$10,1,0)</x:f>
        <x:v>1</x:v>
      </x:c>
      <x:c r="Q305" t="str">
        <x:f>IF(P305&gt;='KPI TARGETS'!$B$11,"HIGH",IF(P305=1,"WATCH","ON TRACK"))</x:f>
        <x:v>WATCH</x:v>
      </x:c>
      <x:c r="R305" s="18" t="str"/>
    </x:row>
    <x:row r="306">
      <x:c r="A306" t="str">
        <x:v>W3</x:v>
      </x:c>
      <x:c r="B306" t="str">
        <x:v>TL 04</x:v>
      </x:c>
      <x:c r="C306" t="str">
        <x:v>T04-A08</x:v>
      </x:c>
      <x:c r="D306" s="18" t="n">
        <x:v>165</x:v>
      </x:c>
      <x:c r="E306" s="18" t="n">
        <x:v>14</x:v>
      </x:c>
      <x:c r="F306" s="18" t="n">
        <x:v>15</x:v>
      </x:c>
      <x:c r="G306" s="19" t="n">
        <x:v>0.877</x:v>
      </x:c>
      <x:c r="H306" s="18" t="n">
        <x:v>89100</x:v>
      </x:c>
      <x:c r="I306" s="18" t="n">
        <x:v>5</x:v>
      </x:c>
      <x:c r="J306" s="18" t="n">
        <x:v>5</x:v>
      </x:c>
      <x:c r="K306" s="18" t="n">
        <x:v>132</x:v>
      </x:c>
      <x:c r="L306" s="14" t="n">
        <x:f>IFERROR(E306/F306,0)</x:f>
        <x:v>0.9333333333333333</x:v>
      </x:c>
      <x:c r="M306" s="16" t="n">
        <x:f>IFERROR(H306/D306,0)</x:f>
        <x:v>540</x:v>
      </x:c>
      <x:c r="N306" s="14" t="n">
        <x:f>IFERROR(J306/I306,0)</x:f>
        <x:v>1</x:v>
      </x:c>
      <x:c r="O306" s="14" t="n">
        <x:f>IFERROR(K306/D306,0)</x:f>
        <x:v>0.8</x:v>
      </x:c>
      <x:c r="P306" t="n">
        <x:f>IF(L306&lt;'KPI TARGETS'!$B$6,1,0)+IF(G306&lt;'KPI TARGETS'!$B$7,1,0)+IF(M306&gt;'KPI TARGETS'!$B$8,1,0)+IF(N306&lt;'KPI TARGETS'!$B$9,1,0)+IF(O306&lt;'KPI TARGETS'!$B$10,1,0)</x:f>
        <x:v>3</x:v>
      </x:c>
      <x:c r="Q306" t="str">
        <x:f>IF(P306&gt;='KPI TARGETS'!$B$11,"HIGH",IF(P306=1,"WATCH","ON TRACK"))</x:f>
        <x:v>HIGH</x:v>
      </x:c>
      <x:c r="R306" s="18" t="str"/>
    </x:row>
    <x:row r="307">
      <x:c r="A307" t="str">
        <x:v>W3</x:v>
      </x:c>
      <x:c r="B307" t="str">
        <x:v>TL 04</x:v>
      </x:c>
      <x:c r="C307" t="str">
        <x:v>T04-A09</x:v>
      </x:c>
      <x:c r="D307" s="18" t="n">
        <x:v>149</x:v>
      </x:c>
      <x:c r="E307" s="18" t="n">
        <x:v>15</x:v>
      </x:c>
      <x:c r="F307" s="18" t="n">
        <x:v>17</x:v>
      </x:c>
      <x:c r="G307" s="19" t="n">
        <x:v>0.944</x:v>
      </x:c>
      <x:c r="H307" s="18" t="n">
        <x:v>65560</x:v>
      </x:c>
      <x:c r="I307" s="18" t="n">
        <x:v>5</x:v>
      </x:c>
      <x:c r="J307" s="18" t="n">
        <x:v>5</x:v>
      </x:c>
      <x:c r="K307" s="18" t="n">
        <x:v>143</x:v>
      </x:c>
      <x:c r="L307" s="14" t="n">
        <x:f>IFERROR(E307/F307,0)</x:f>
        <x:v>0.8823529411764706</x:v>
      </x:c>
      <x:c r="M307" s="16" t="n">
        <x:f>IFERROR(H307/D307,0)</x:f>
        <x:v>440</x:v>
      </x:c>
      <x:c r="N307" s="14" t="n">
        <x:f>IFERROR(J307/I307,0)</x:f>
        <x:v>1</x:v>
      </x:c>
      <x:c r="O307" s="14" t="n">
        <x:f>IFERROR(K307/D307,0)</x:f>
        <x:v>0.959731543624161</x:v>
      </x:c>
      <x:c r="P307" t="n">
        <x:f>IF(L307&lt;'KPI TARGETS'!$B$6,1,0)+IF(G307&lt;'KPI TARGETS'!$B$7,1,0)+IF(M307&gt;'KPI TARGETS'!$B$8,1,0)+IF(N307&lt;'KPI TARGETS'!$B$9,1,0)+IF(O307&lt;'KPI TARGETS'!$B$10,1,0)</x:f>
        <x:v>1</x:v>
      </x:c>
      <x:c r="Q307" t="str">
        <x:f>IF(P307&gt;='KPI TARGETS'!$B$11,"HIGH",IF(P307=1,"WATCH","ON TRACK"))</x:f>
        <x:v>WATCH</x:v>
      </x:c>
      <x:c r="R307" s="18" t="str"/>
    </x:row>
    <x:row r="308">
      <x:c r="A308" t="str">
        <x:v>W3</x:v>
      </x:c>
      <x:c r="B308" t="str">
        <x:v>TL 04</x:v>
      </x:c>
      <x:c r="C308" t="str">
        <x:v>T04-A10</x:v>
      </x:c>
      <x:c r="D308" s="18" t="n">
        <x:v>165</x:v>
      </x:c>
      <x:c r="E308" s="18" t="n">
        <x:v>24</x:v>
      </x:c>
      <x:c r="F308" s="18" t="n">
        <x:v>25</x:v>
      </x:c>
      <x:c r="G308" s="19" t="n">
        <x:v>0.948</x:v>
      </x:c>
      <x:c r="H308" s="18" t="n">
        <x:v>86955</x:v>
      </x:c>
      <x:c r="I308" s="18" t="n">
        <x:v>5</x:v>
      </x:c>
      <x:c r="J308" s="18" t="n">
        <x:v>5</x:v>
      </x:c>
      <x:c r="K308" s="18" t="n">
        <x:v>151</x:v>
      </x:c>
      <x:c r="L308" s="14" t="n">
        <x:f>IFERROR(E308/F308,0)</x:f>
        <x:v>0.96</x:v>
      </x:c>
      <x:c r="M308" s="16" t="n">
        <x:f>IFERROR(H308/D308,0)</x:f>
        <x:v>527</x:v>
      </x:c>
      <x:c r="N308" s="14" t="n">
        <x:f>IFERROR(J308/I308,0)</x:f>
        <x:v>1</x:v>
      </x:c>
      <x:c r="O308" s="14" t="n">
        <x:f>IFERROR(K308/D308,0)</x:f>
        <x:v>0.9151515151515152</x:v>
      </x:c>
      <x:c r="P308" t="n">
        <x:f>IF(L308&lt;'KPI TARGETS'!$B$6,1,0)+IF(G308&lt;'KPI TARGETS'!$B$7,1,0)+IF(M308&gt;'KPI TARGETS'!$B$8,1,0)+IF(N308&lt;'KPI TARGETS'!$B$9,1,0)+IF(O308&lt;'KPI TARGETS'!$B$10,1,0)</x:f>
        <x:v>1</x:v>
      </x:c>
      <x:c r="Q308" t="str">
        <x:f>IF(P308&gt;='KPI TARGETS'!$B$11,"HIGH",IF(P308=1,"WATCH","ON TRACK"))</x:f>
        <x:v>WATCH</x:v>
      </x:c>
      <x:c r="R308" s="18" t="str"/>
    </x:row>
    <x:row r="309">
      <x:c r="A309" t="str">
        <x:v>W3</x:v>
      </x:c>
      <x:c r="B309" t="str">
        <x:v>TL 04</x:v>
      </x:c>
      <x:c r="C309" t="str">
        <x:v>T04-A11</x:v>
      </x:c>
      <x:c r="D309" s="18" t="n">
        <x:v>131</x:v>
      </x:c>
      <x:c r="E309" s="18" t="n">
        <x:v>23</x:v>
      </x:c>
      <x:c r="F309" s="18" t="n">
        <x:v>28</x:v>
      </x:c>
      <x:c r="G309" s="19" t="n">
        <x:v>0.951</x:v>
      </x:c>
      <x:c r="H309" s="18" t="n">
        <x:v>57378</x:v>
      </x:c>
      <x:c r="I309" s="18" t="n">
        <x:v>5</x:v>
      </x:c>
      <x:c r="J309" s="18" t="n">
        <x:v>5</x:v>
      </x:c>
      <x:c r="K309" s="18" t="n">
        <x:v>122</x:v>
      </x:c>
      <x:c r="L309" s="14" t="n">
        <x:f>IFERROR(E309/F309,0)</x:f>
        <x:v>0.8214285714285714</x:v>
      </x:c>
      <x:c r="M309" s="16" t="n">
        <x:f>IFERROR(H309/D309,0)</x:f>
        <x:v>438</x:v>
      </x:c>
      <x:c r="N309" s="14" t="n">
        <x:f>IFERROR(J309/I309,0)</x:f>
        <x:v>1</x:v>
      </x:c>
      <x:c r="O309" s="14" t="n">
        <x:f>IFERROR(K309/D309,0)</x:f>
        <x:v>0.9312977099236641</x:v>
      </x:c>
      <x:c r="P309" t="n">
        <x:f>IF(L309&lt;'KPI TARGETS'!$B$6,1,0)+IF(G309&lt;'KPI TARGETS'!$B$7,1,0)+IF(M309&gt;'KPI TARGETS'!$B$8,1,0)+IF(N309&lt;'KPI TARGETS'!$B$9,1,0)+IF(O309&lt;'KPI TARGETS'!$B$10,1,0)</x:f>
        <x:v>1</x:v>
      </x:c>
      <x:c r="Q309" t="str">
        <x:f>IF(P309&gt;='KPI TARGETS'!$B$11,"HIGH",IF(P309=1,"WATCH","ON TRACK"))</x:f>
        <x:v>WATCH</x:v>
      </x:c>
      <x:c r="R309" s="18" t="str"/>
    </x:row>
    <x:row r="310">
      <x:c r="A310" t="str">
        <x:v>W3</x:v>
      </x:c>
      <x:c r="B310" t="str">
        <x:v>TL 04</x:v>
      </x:c>
      <x:c r="C310" t="str">
        <x:v>T04-A12</x:v>
      </x:c>
      <x:c r="D310" s="18" t="n">
        <x:v>155</x:v>
      </x:c>
      <x:c r="E310" s="18" t="n">
        <x:v>26</x:v>
      </x:c>
      <x:c r="F310" s="18" t="n">
        <x:v>31</x:v>
      </x:c>
      <x:c r="G310" s="19" t="n">
        <x:v>0.889</x:v>
      </x:c>
      <x:c r="H310" s="18" t="n">
        <x:v>81530</x:v>
      </x:c>
      <x:c r="I310" s="18" t="n">
        <x:v>5</x:v>
      </x:c>
      <x:c r="J310" s="18" t="n">
        <x:v>4</x:v>
      </x:c>
      <x:c r="K310" s="18" t="n">
        <x:v>124</x:v>
      </x:c>
      <x:c r="L310" s="14" t="n">
        <x:f>IFERROR(E310/F310,0)</x:f>
        <x:v>0.8387096774193549</x:v>
      </x:c>
      <x:c r="M310" s="16" t="n">
        <x:f>IFERROR(H310/D310,0)</x:f>
        <x:v>526</x:v>
      </x:c>
      <x:c r="N310" s="14" t="n">
        <x:f>IFERROR(J310/I310,0)</x:f>
        <x:v>0.8</x:v>
      </x:c>
      <x:c r="O310" s="14" t="n">
        <x:f>IFERROR(K310/D310,0)</x:f>
        <x:v>0.8</x:v>
      </x:c>
      <x:c r="P310" t="n">
        <x:f>IF(L310&lt;'KPI TARGETS'!$B$6,1,0)+IF(G310&lt;'KPI TARGETS'!$B$7,1,0)+IF(M310&gt;'KPI TARGETS'!$B$8,1,0)+IF(N310&lt;'KPI TARGETS'!$B$9,1,0)+IF(O310&lt;'KPI TARGETS'!$B$10,1,0)</x:f>
        <x:v>5</x:v>
      </x:c>
      <x:c r="Q310" t="str">
        <x:f>IF(P310&gt;='KPI TARGETS'!$B$11,"HIGH",IF(P310=1,"WATCH","ON TRACK"))</x:f>
        <x:v>HIGH</x:v>
      </x:c>
      <x:c r="R310" s="18" t="str"/>
    </x:row>
    <x:row r="311">
      <x:c r="A311" t="str">
        <x:v>W3</x:v>
      </x:c>
      <x:c r="B311" t="str">
        <x:v>TL 04</x:v>
      </x:c>
      <x:c r="C311" t="str">
        <x:v>T04-A13</x:v>
      </x:c>
      <x:c r="D311" s="18" t="n">
        <x:v>107</x:v>
      </x:c>
      <x:c r="E311" s="18" t="n">
        <x:v>15</x:v>
      </x:c>
      <x:c r="F311" s="18" t="n">
        <x:v>17</x:v>
      </x:c>
      <x:c r="G311" s="19" t="n">
        <x:v>0.935</x:v>
      </x:c>
      <x:c r="H311" s="18" t="n">
        <x:v>51039</x:v>
      </x:c>
      <x:c r="I311" s="18" t="n">
        <x:v>5</x:v>
      </x:c>
      <x:c r="J311" s="18" t="n">
        <x:v>5</x:v>
      </x:c>
      <x:c r="K311" s="18" t="n">
        <x:v>89</x:v>
      </x:c>
      <x:c r="L311" s="14" t="n">
        <x:f>IFERROR(E311/F311,0)</x:f>
        <x:v>0.8823529411764706</x:v>
      </x:c>
      <x:c r="M311" s="16" t="n">
        <x:f>IFERROR(H311/D311,0)</x:f>
        <x:v>477</x:v>
      </x:c>
      <x:c r="N311" s="14" t="n">
        <x:f>IFERROR(J311/I311,0)</x:f>
        <x:v>1</x:v>
      </x:c>
      <x:c r="O311" s="14" t="n">
        <x:f>IFERROR(K311/D311,0)</x:f>
        <x:v>0.8317757009345794</x:v>
      </x:c>
      <x:c r="P311" t="n">
        <x:f>IF(L311&lt;'KPI TARGETS'!$B$6,1,0)+IF(G311&lt;'KPI TARGETS'!$B$7,1,0)+IF(M311&gt;'KPI TARGETS'!$B$8,1,0)+IF(N311&lt;'KPI TARGETS'!$B$9,1,0)+IF(O311&lt;'KPI TARGETS'!$B$10,1,0)</x:f>
        <x:v>2</x:v>
      </x:c>
      <x:c r="Q311" t="str">
        <x:f>IF(P311&gt;='KPI TARGETS'!$B$11,"HIGH",IF(P311=1,"WATCH","ON TRACK"))</x:f>
        <x:v>HIGH</x:v>
      </x:c>
      <x:c r="R311" s="18" t="str"/>
    </x:row>
    <x:row r="312">
      <x:c r="A312" t="str">
        <x:v>W3</x:v>
      </x:c>
      <x:c r="B312" t="str">
        <x:v>TL 04</x:v>
      </x:c>
      <x:c r="C312" t="str">
        <x:v>T04-A14</x:v>
      </x:c>
      <x:c r="D312" s="18" t="n">
        <x:v>123</x:v>
      </x:c>
      <x:c r="E312" s="18" t="n">
        <x:v>25</x:v>
      </x:c>
      <x:c r="F312" s="18" t="n">
        <x:v>30</x:v>
      </x:c>
      <x:c r="G312" s="19" t="n">
        <x:v>0.871</x:v>
      </x:c>
      <x:c r="H312" s="18" t="n">
        <x:v>66420</x:v>
      </x:c>
      <x:c r="I312" s="18" t="n">
        <x:v>5</x:v>
      </x:c>
      <x:c r="J312" s="18" t="n">
        <x:v>5</x:v>
      </x:c>
      <x:c r="K312" s="18" t="n">
        <x:v>111</x:v>
      </x:c>
      <x:c r="L312" s="14" t="n">
        <x:f>IFERROR(E312/F312,0)</x:f>
        <x:v>0.8333333333333334</x:v>
      </x:c>
      <x:c r="M312" s="16" t="n">
        <x:f>IFERROR(H312/D312,0)</x:f>
        <x:v>540</x:v>
      </x:c>
      <x:c r="N312" s="14" t="n">
        <x:f>IFERROR(J312/I312,0)</x:f>
        <x:v>1</x:v>
      </x:c>
      <x:c r="O312" s="14" t="n">
        <x:f>IFERROR(K312/D312,0)</x:f>
        <x:v>0.9024390243902439</x:v>
      </x:c>
      <x:c r="P312" t="n">
        <x:f>IF(L312&lt;'KPI TARGETS'!$B$6,1,0)+IF(G312&lt;'KPI TARGETS'!$B$7,1,0)+IF(M312&gt;'KPI TARGETS'!$B$8,1,0)+IF(N312&lt;'KPI TARGETS'!$B$9,1,0)+IF(O312&lt;'KPI TARGETS'!$B$10,1,0)</x:f>
        <x:v>3</x:v>
      </x:c>
      <x:c r="Q312" t="str">
        <x:f>IF(P312&gt;='KPI TARGETS'!$B$11,"HIGH",IF(P312=1,"WATCH","ON TRACK"))</x:f>
        <x:v>HIGH</x:v>
      </x:c>
      <x:c r="R312" s="18" t="str"/>
    </x:row>
    <x:row r="313">
      <x:c r="A313" t="str">
        <x:v>W3</x:v>
      </x:c>
      <x:c r="B313" t="str">
        <x:v>TL 04</x:v>
      </x:c>
      <x:c r="C313" t="str">
        <x:v>T04-A15</x:v>
      </x:c>
      <x:c r="D313" s="18" t="n">
        <x:v>116</x:v>
      </x:c>
      <x:c r="E313" s="18" t="n">
        <x:v>32</x:v>
      </x:c>
      <x:c r="F313" s="18" t="n">
        <x:v>34</x:v>
      </x:c>
      <x:c r="G313" s="19" t="n">
        <x:v>0.911</x:v>
      </x:c>
      <x:c r="H313" s="18" t="n">
        <x:v>53592</x:v>
      </x:c>
      <x:c r="I313" s="18" t="n">
        <x:v>5</x:v>
      </x:c>
      <x:c r="J313" s="18" t="n">
        <x:v>4</x:v>
      </x:c>
      <x:c r="K313" s="18" t="n">
        <x:v>105</x:v>
      </x:c>
      <x:c r="L313" s="14" t="n">
        <x:f>IFERROR(E313/F313,0)</x:f>
        <x:v>0.9411764705882353</x:v>
      </x:c>
      <x:c r="M313" s="16" t="n">
        <x:f>IFERROR(H313/D313,0)</x:f>
        <x:v>462</x:v>
      </x:c>
      <x:c r="N313" s="14" t="n">
        <x:f>IFERROR(J313/I313,0)</x:f>
        <x:v>0.8</x:v>
      </x:c>
      <x:c r="O313" s="14" t="n">
        <x:f>IFERROR(K313/D313,0)</x:f>
        <x:v>0.9051724137931034</x:v>
      </x:c>
      <x:c r="P313" t="n">
        <x:f>IF(L313&lt;'KPI TARGETS'!$B$6,1,0)+IF(G313&lt;'KPI TARGETS'!$B$7,1,0)+IF(M313&gt;'KPI TARGETS'!$B$8,1,0)+IF(N313&lt;'KPI TARGETS'!$B$9,1,0)+IF(O313&lt;'KPI TARGETS'!$B$10,1,0)</x:f>
        <x:v>2</x:v>
      </x:c>
      <x:c r="Q313" t="str">
        <x:f>IF(P313&gt;='KPI TARGETS'!$B$11,"HIGH",IF(P313=1,"WATCH","ON TRACK"))</x:f>
        <x:v>HIGH</x:v>
      </x:c>
      <x:c r="R313" s="18" t="str"/>
    </x:row>
    <x:row r="314">
      <x:c r="A314" t="str">
        <x:v>W3</x:v>
      </x:c>
      <x:c r="B314" t="str">
        <x:v>TL 04</x:v>
      </x:c>
      <x:c r="C314" t="str">
        <x:v>T04-A16</x:v>
      </x:c>
      <x:c r="D314" s="18" t="n">
        <x:v>110</x:v>
      </x:c>
      <x:c r="E314" s="18" t="n">
        <x:v>22</x:v>
      </x:c>
      <x:c r="F314" s="18" t="n">
        <x:v>26</x:v>
      </x:c>
      <x:c r="G314" s="19" t="n">
        <x:v>0.944</x:v>
      </x:c>
      <x:c r="H314" s="18" t="n">
        <x:v>64900</x:v>
      </x:c>
      <x:c r="I314" s="18" t="n">
        <x:v>5</x:v>
      </x:c>
      <x:c r="J314" s="18" t="n">
        <x:v>5</x:v>
      </x:c>
      <x:c r="K314" s="18" t="n">
        <x:v>96</x:v>
      </x:c>
      <x:c r="L314" s="14" t="n">
        <x:f>IFERROR(E314/F314,0)</x:f>
        <x:v>0.8461538461538461</x:v>
      </x:c>
      <x:c r="M314" s="16" t="n">
        <x:f>IFERROR(H314/D314,0)</x:f>
        <x:v>590</x:v>
      </x:c>
      <x:c r="N314" s="14" t="n">
        <x:f>IFERROR(J314/I314,0)</x:f>
        <x:v>1</x:v>
      </x:c>
      <x:c r="O314" s="14" t="n">
        <x:f>IFERROR(K314/D314,0)</x:f>
        <x:v>0.8727272727272727</x:v>
      </x:c>
      <x:c r="P314" t="n">
        <x:f>IF(L314&lt;'KPI TARGETS'!$B$6,1,0)+IF(G314&lt;'KPI TARGETS'!$B$7,1,0)+IF(M314&gt;'KPI TARGETS'!$B$8,1,0)+IF(N314&lt;'KPI TARGETS'!$B$9,1,0)+IF(O314&lt;'KPI TARGETS'!$B$10,1,0)</x:f>
        <x:v>3</x:v>
      </x:c>
      <x:c r="Q314" t="str">
        <x:f>IF(P314&gt;='KPI TARGETS'!$B$11,"HIGH",IF(P314=1,"WATCH","ON TRACK"))</x:f>
        <x:v>HIGH</x:v>
      </x:c>
      <x:c r="R314" s="18" t="str"/>
    </x:row>
    <x:row r="315">
      <x:c r="A315" t="str">
        <x:v>W3</x:v>
      </x:c>
      <x:c r="B315" t="str">
        <x:v>TL 04</x:v>
      </x:c>
      <x:c r="C315" t="str">
        <x:v>T04-A17</x:v>
      </x:c>
      <x:c r="D315" s="18" t="n">
        <x:v>99</x:v>
      </x:c>
      <x:c r="E315" s="18" t="n">
        <x:v>19</x:v>
      </x:c>
      <x:c r="F315" s="18" t="n">
        <x:v>20</x:v>
      </x:c>
      <x:c r="G315" s="19" t="n">
        <x:v>0.891</x:v>
      </x:c>
      <x:c r="H315" s="18" t="n">
        <x:v>57024</x:v>
      </x:c>
      <x:c r="I315" s="18" t="n">
        <x:v>5</x:v>
      </x:c>
      <x:c r="J315" s="18" t="n">
        <x:v>5</x:v>
      </x:c>
      <x:c r="K315" s="18" t="n">
        <x:v>92</x:v>
      </x:c>
      <x:c r="L315" s="14" t="n">
        <x:f>IFERROR(E315/F315,0)</x:f>
        <x:v>0.95</x:v>
      </x:c>
      <x:c r="M315" s="16" t="n">
        <x:f>IFERROR(H315/D315,0)</x:f>
        <x:v>576</x:v>
      </x:c>
      <x:c r="N315" s="14" t="n">
        <x:f>IFERROR(J315/I315,0)</x:f>
        <x:v>1</x:v>
      </x:c>
      <x:c r="O315" s="14" t="n">
        <x:f>IFERROR(K315/D315,0)</x:f>
        <x:v>0.9292929292929293</x:v>
      </x:c>
      <x:c r="P315" t="n">
        <x:f>IF(L315&lt;'KPI TARGETS'!$B$6,1,0)+IF(G315&lt;'KPI TARGETS'!$B$7,1,0)+IF(M315&gt;'KPI TARGETS'!$B$8,1,0)+IF(N315&lt;'KPI TARGETS'!$B$9,1,0)+IF(O315&lt;'KPI TARGETS'!$B$10,1,0)</x:f>
        <x:v>2</x:v>
      </x:c>
      <x:c r="Q315" t="str">
        <x:f>IF(P315&gt;='KPI TARGETS'!$B$11,"HIGH",IF(P315=1,"WATCH","ON TRACK"))</x:f>
        <x:v>HIGH</x:v>
      </x:c>
      <x:c r="R315" s="18" t="str"/>
    </x:row>
    <x:row r="316">
      <x:c r="A316" t="str">
        <x:v>W3</x:v>
      </x:c>
      <x:c r="B316" t="str">
        <x:v>TL 04</x:v>
      </x:c>
      <x:c r="C316" t="str">
        <x:v>T04-A18</x:v>
      </x:c>
      <x:c r="D316" s="18" t="n">
        <x:v>101</x:v>
      </x:c>
      <x:c r="E316" s="18" t="n">
        <x:v>24</x:v>
      </x:c>
      <x:c r="F316" s="18" t="n">
        <x:v>29</x:v>
      </x:c>
      <x:c r="G316" s="19" t="n">
        <x:v>0.853</x:v>
      </x:c>
      <x:c r="H316" s="18" t="n">
        <x:v>48581</x:v>
      </x:c>
      <x:c r="I316" s="18" t="n">
        <x:v>5</x:v>
      </x:c>
      <x:c r="J316" s="18" t="n">
        <x:v>4</x:v>
      </x:c>
      <x:c r="K316" s="18" t="n">
        <x:v>86</x:v>
      </x:c>
      <x:c r="L316" s="14" t="n">
        <x:f>IFERROR(E316/F316,0)</x:f>
        <x:v>0.8275862068965517</x:v>
      </x:c>
      <x:c r="M316" s="16" t="n">
        <x:f>IFERROR(H316/D316,0)</x:f>
        <x:v>481</x:v>
      </x:c>
      <x:c r="N316" s="14" t="n">
        <x:f>IFERROR(J316/I316,0)</x:f>
        <x:v>0.8</x:v>
      </x:c>
      <x:c r="O316" s="14" t="n">
        <x:f>IFERROR(K316/D316,0)</x:f>
        <x:v>0.8514851485148515</x:v>
      </x:c>
      <x:c r="P316" t="n">
        <x:f>IF(L316&lt;'KPI TARGETS'!$B$6,1,0)+IF(G316&lt;'KPI TARGETS'!$B$7,1,0)+IF(M316&gt;'KPI TARGETS'!$B$8,1,0)+IF(N316&lt;'KPI TARGETS'!$B$9,1,0)+IF(O316&lt;'KPI TARGETS'!$B$10,1,0)</x:f>
        <x:v>4</x:v>
      </x:c>
      <x:c r="Q316" t="str">
        <x:f>IF(P316&gt;='KPI TARGETS'!$B$11,"HIGH",IF(P316=1,"WATCH","ON TRACK"))</x:f>
        <x:v>HIGH</x:v>
      </x:c>
      <x:c r="R316" s="18" t="str"/>
    </x:row>
    <x:row r="317">
      <x:c r="A317" t="str">
        <x:v>W3</x:v>
      </x:c>
      <x:c r="B317" t="str">
        <x:v>TL 05</x:v>
      </x:c>
      <x:c r="C317" t="str">
        <x:v>T05-A01</x:v>
      </x:c>
      <x:c r="D317" s="18" t="n">
        <x:v>135</x:v>
      </x:c>
      <x:c r="E317" s="18" t="n">
        <x:v>32</x:v>
      </x:c>
      <x:c r="F317" s="18" t="n">
        <x:v>34</x:v>
      </x:c>
      <x:c r="G317" s="19" t="n">
        <x:v>0.889</x:v>
      </x:c>
      <x:c r="H317" s="18" t="n">
        <x:v>78570</x:v>
      </x:c>
      <x:c r="I317" s="18" t="n">
        <x:v>5</x:v>
      </x:c>
      <x:c r="J317" s="18" t="n">
        <x:v>5</x:v>
      </x:c>
      <x:c r="K317" s="18" t="n">
        <x:v>117</x:v>
      </x:c>
      <x:c r="L317" s="14" t="n">
        <x:f>IFERROR(E317/F317,0)</x:f>
        <x:v>0.9411764705882353</x:v>
      </x:c>
      <x:c r="M317" s="16" t="n">
        <x:f>IFERROR(H317/D317,0)</x:f>
        <x:v>582</x:v>
      </x:c>
      <x:c r="N317" s="14" t="n">
        <x:f>IFERROR(J317/I317,0)</x:f>
        <x:v>1</x:v>
      </x:c>
      <x:c r="O317" s="14" t="n">
        <x:f>IFERROR(K317/D317,0)</x:f>
        <x:v>0.8666666666666667</x:v>
      </x:c>
      <x:c r="P317" t="n">
        <x:f>IF(L317&lt;'KPI TARGETS'!$B$6,1,0)+IF(G317&lt;'KPI TARGETS'!$B$7,1,0)+IF(M317&gt;'KPI TARGETS'!$B$8,1,0)+IF(N317&lt;'KPI TARGETS'!$B$9,1,0)+IF(O317&lt;'KPI TARGETS'!$B$10,1,0)</x:f>
        <x:v>3</x:v>
      </x:c>
      <x:c r="Q317" t="str">
        <x:f>IF(P317&gt;='KPI TARGETS'!$B$11,"HIGH",IF(P317=1,"WATCH","ON TRACK"))</x:f>
        <x:v>HIGH</x:v>
      </x:c>
      <x:c r="R317" s="18" t="str"/>
    </x:row>
    <x:row r="318">
      <x:c r="A318" t="str">
        <x:v>W3</x:v>
      </x:c>
      <x:c r="B318" t="str">
        <x:v>TL 05</x:v>
      </x:c>
      <x:c r="C318" t="str">
        <x:v>T05-A02</x:v>
      </x:c>
      <x:c r="D318" s="18" t="n">
        <x:v>159</x:v>
      </x:c>
      <x:c r="E318" s="18" t="n">
        <x:v>20</x:v>
      </x:c>
      <x:c r="F318" s="18" t="n">
        <x:v>21</x:v>
      </x:c>
      <x:c r="G318" s="19" t="n">
        <x:v>0.981</x:v>
      </x:c>
      <x:c r="H318" s="18" t="n">
        <x:v>96195</x:v>
      </x:c>
      <x:c r="I318" s="18" t="n">
        <x:v>5</x:v>
      </x:c>
      <x:c r="J318" s="18" t="n">
        <x:v>5</x:v>
      </x:c>
      <x:c r="K318" s="18" t="n">
        <x:v>133</x:v>
      </x:c>
      <x:c r="L318" s="14" t="n">
        <x:f>IFERROR(E318/F318,0)</x:f>
        <x:v>0.9523809523809523</x:v>
      </x:c>
      <x:c r="M318" s="16" t="n">
        <x:f>IFERROR(H318/D318,0)</x:f>
        <x:v>605</x:v>
      </x:c>
      <x:c r="N318" s="14" t="n">
        <x:f>IFERROR(J318/I318,0)</x:f>
        <x:v>1</x:v>
      </x:c>
      <x:c r="O318" s="14" t="n">
        <x:f>IFERROR(K318/D318,0)</x:f>
        <x:v>0.8364779874213837</x:v>
      </x:c>
      <x:c r="P318" t="n">
        <x:f>IF(L318&lt;'KPI TARGETS'!$B$6,1,0)+IF(G318&lt;'KPI TARGETS'!$B$7,1,0)+IF(M318&gt;'KPI TARGETS'!$B$8,1,0)+IF(N318&lt;'KPI TARGETS'!$B$9,1,0)+IF(O318&lt;'KPI TARGETS'!$B$10,1,0)</x:f>
        <x:v>2</x:v>
      </x:c>
      <x:c r="Q318" t="str">
        <x:f>IF(P318&gt;='KPI TARGETS'!$B$11,"HIGH",IF(P318=1,"WATCH","ON TRACK"))</x:f>
        <x:v>HIGH</x:v>
      </x:c>
      <x:c r="R318" s="18" t="str"/>
    </x:row>
    <x:row r="319">
      <x:c r="A319" t="str">
        <x:v>W3</x:v>
      </x:c>
      <x:c r="B319" t="str">
        <x:v>TL 05</x:v>
      </x:c>
      <x:c r="C319" t="str">
        <x:v>T05-A03</x:v>
      </x:c>
      <x:c r="D319" s="18" t="n">
        <x:v>123</x:v>
      </x:c>
      <x:c r="E319" s="18" t="n">
        <x:v>16</x:v>
      </x:c>
      <x:c r="F319" s="18" t="n">
        <x:v>20</x:v>
      </x:c>
      <x:c r="G319" s="19" t="n">
        <x:v>0.88</x:v>
      </x:c>
      <x:c r="H319" s="18" t="n">
        <x:v>51537</x:v>
      </x:c>
      <x:c r="I319" s="18" t="n">
        <x:v>5</x:v>
      </x:c>
      <x:c r="J319" s="18" t="n">
        <x:v>5</x:v>
      </x:c>
      <x:c r="K319" s="18" t="n">
        <x:v>111</x:v>
      </x:c>
      <x:c r="L319" s="14" t="n">
        <x:f>IFERROR(E319/F319,0)</x:f>
        <x:v>0.8</x:v>
      </x:c>
      <x:c r="M319" s="16" t="n">
        <x:f>IFERROR(H319/D319,0)</x:f>
        <x:v>419</x:v>
      </x:c>
      <x:c r="N319" s="14" t="n">
        <x:f>IFERROR(J319/I319,0)</x:f>
        <x:v>1</x:v>
      </x:c>
      <x:c r="O319" s="14" t="n">
        <x:f>IFERROR(K319/D319,0)</x:f>
        <x:v>0.9024390243902439</x:v>
      </x:c>
      <x:c r="P319" t="n">
        <x:f>IF(L319&lt;'KPI TARGETS'!$B$6,1,0)+IF(G319&lt;'KPI TARGETS'!$B$7,1,0)+IF(M319&gt;'KPI TARGETS'!$B$8,1,0)+IF(N319&lt;'KPI TARGETS'!$B$9,1,0)+IF(O319&lt;'KPI TARGETS'!$B$10,1,0)</x:f>
        <x:v>2</x:v>
      </x:c>
      <x:c r="Q319" t="str">
        <x:f>IF(P319&gt;='KPI TARGETS'!$B$11,"HIGH",IF(P319=1,"WATCH","ON TRACK"))</x:f>
        <x:v>HIGH</x:v>
      </x:c>
      <x:c r="R319" s="18" t="str"/>
    </x:row>
    <x:row r="320">
      <x:c r="A320" t="str">
        <x:v>W3</x:v>
      </x:c>
      <x:c r="B320" t="str">
        <x:v>TL 05</x:v>
      </x:c>
      <x:c r="C320" t="str">
        <x:v>T05-A04</x:v>
      </x:c>
      <x:c r="D320" s="18" t="n">
        <x:v>113</x:v>
      </x:c>
      <x:c r="E320" s="18" t="n">
        <x:v>29</x:v>
      </x:c>
      <x:c r="F320" s="18" t="n">
        <x:v>35</x:v>
      </x:c>
      <x:c r="G320" s="19" t="n">
        <x:v>0.878</x:v>
      </x:c>
      <x:c r="H320" s="18" t="n">
        <x:v>49946</x:v>
      </x:c>
      <x:c r="I320" s="18" t="n">
        <x:v>5</x:v>
      </x:c>
      <x:c r="J320" s="18" t="n">
        <x:v>5</x:v>
      </x:c>
      <x:c r="K320" s="18" t="n">
        <x:v>97</x:v>
      </x:c>
      <x:c r="L320" s="14" t="n">
        <x:f>IFERROR(E320/F320,0)</x:f>
        <x:v>0.8285714285714286</x:v>
      </x:c>
      <x:c r="M320" s="16" t="n">
        <x:f>IFERROR(H320/D320,0)</x:f>
        <x:v>442</x:v>
      </x:c>
      <x:c r="N320" s="14" t="n">
        <x:f>IFERROR(J320/I320,0)</x:f>
        <x:v>1</x:v>
      </x:c>
      <x:c r="O320" s="14" t="n">
        <x:f>IFERROR(K320/D320,0)</x:f>
        <x:v>0.8584070796460177</x:v>
      </x:c>
      <x:c r="P320" t="n">
        <x:f>IF(L320&lt;'KPI TARGETS'!$B$6,1,0)+IF(G320&lt;'KPI TARGETS'!$B$7,1,0)+IF(M320&gt;'KPI TARGETS'!$B$8,1,0)+IF(N320&lt;'KPI TARGETS'!$B$9,1,0)+IF(O320&lt;'KPI TARGETS'!$B$10,1,0)</x:f>
        <x:v>3</x:v>
      </x:c>
      <x:c r="Q320" t="str">
        <x:f>IF(P320&gt;='KPI TARGETS'!$B$11,"HIGH",IF(P320=1,"WATCH","ON TRACK"))</x:f>
        <x:v>HIGH</x:v>
      </x:c>
      <x:c r="R320" s="18" t="str"/>
    </x:row>
    <x:row r="321">
      <x:c r="A321" t="str">
        <x:v>W3</x:v>
      </x:c>
      <x:c r="B321" t="str">
        <x:v>TL 05</x:v>
      </x:c>
      <x:c r="C321" t="str">
        <x:v>T05-A05</x:v>
      </x:c>
      <x:c r="D321" s="18" t="n">
        <x:v>145</x:v>
      </x:c>
      <x:c r="E321" s="18" t="n">
        <x:v>29</x:v>
      </x:c>
      <x:c r="F321" s="18" t="n">
        <x:v>31</x:v>
      </x:c>
      <x:c r="G321" s="19" t="n">
        <x:v>0.894</x:v>
      </x:c>
      <x:c r="H321" s="18" t="n">
        <x:v>60175</x:v>
      </x:c>
      <x:c r="I321" s="18" t="n">
        <x:v>5</x:v>
      </x:c>
      <x:c r="J321" s="18" t="n">
        <x:v>5</x:v>
      </x:c>
      <x:c r="K321" s="18" t="n">
        <x:v>124</x:v>
      </x:c>
      <x:c r="L321" s="14" t="n">
        <x:f>IFERROR(E321/F321,0)</x:f>
        <x:v>0.9354838709677419</x:v>
      </x:c>
      <x:c r="M321" s="16" t="n">
        <x:f>IFERROR(H321/D321,0)</x:f>
        <x:v>415</x:v>
      </x:c>
      <x:c r="N321" s="14" t="n">
        <x:f>IFERROR(J321/I321,0)</x:f>
        <x:v>1</x:v>
      </x:c>
      <x:c r="O321" s="14" t="n">
        <x:f>IFERROR(K321/D321,0)</x:f>
        <x:v>0.8551724137931035</x:v>
      </x:c>
      <x:c r="P321" t="n">
        <x:f>IF(L321&lt;'KPI TARGETS'!$B$6,1,0)+IF(G321&lt;'KPI TARGETS'!$B$7,1,0)+IF(M321&gt;'KPI TARGETS'!$B$8,1,0)+IF(N321&lt;'KPI TARGETS'!$B$9,1,0)+IF(O321&lt;'KPI TARGETS'!$B$10,1,0)</x:f>
        <x:v>2</x:v>
      </x:c>
      <x:c r="Q321" t="str">
        <x:f>IF(P321&gt;='KPI TARGETS'!$B$11,"HIGH",IF(P321=1,"WATCH","ON TRACK"))</x:f>
        <x:v>HIGH</x:v>
      </x:c>
      <x:c r="R321" s="18" t="str"/>
    </x:row>
    <x:row r="322">
      <x:c r="A322" t="str">
        <x:v>W3</x:v>
      </x:c>
      <x:c r="B322" t="str">
        <x:v>TL 05</x:v>
      </x:c>
      <x:c r="C322" t="str">
        <x:v>T05-A06</x:v>
      </x:c>
      <x:c r="D322" s="18" t="n">
        <x:v>154</x:v>
      </x:c>
      <x:c r="E322" s="18" t="n">
        <x:v>26</x:v>
      </x:c>
      <x:c r="F322" s="18" t="n">
        <x:v>27</x:v>
      </x:c>
      <x:c r="G322" s="19" t="n">
        <x:v>0.906</x:v>
      </x:c>
      <x:c r="H322" s="18" t="n">
        <x:v>77308</x:v>
      </x:c>
      <x:c r="I322" s="18" t="n">
        <x:v>5</x:v>
      </x:c>
      <x:c r="J322" s="18" t="n">
        <x:v>5</x:v>
      </x:c>
      <x:c r="K322" s="18" t="n">
        <x:v>134</x:v>
      </x:c>
      <x:c r="L322" s="14" t="n">
        <x:f>IFERROR(E322/F322,0)</x:f>
        <x:v>0.9629629629629629</x:v>
      </x:c>
      <x:c r="M322" s="16" t="n">
        <x:f>IFERROR(H322/D322,0)</x:f>
        <x:v>502</x:v>
      </x:c>
      <x:c r="N322" s="14" t="n">
        <x:f>IFERROR(J322/I322,0)</x:f>
        <x:v>1</x:v>
      </x:c>
      <x:c r="O322" s="14" t="n">
        <x:f>IFERROR(K322/D322,0)</x:f>
        <x:v>0.8701298701298701</x:v>
      </x:c>
      <x:c r="P322" t="n">
        <x:f>IF(L322&lt;'KPI TARGETS'!$B$6,1,0)+IF(G322&lt;'KPI TARGETS'!$B$7,1,0)+IF(M322&gt;'KPI TARGETS'!$B$8,1,0)+IF(N322&lt;'KPI TARGETS'!$B$9,1,0)+IF(O322&lt;'KPI TARGETS'!$B$10,1,0)</x:f>
        <x:v>2</x:v>
      </x:c>
      <x:c r="Q322" t="str">
        <x:f>IF(P322&gt;='KPI TARGETS'!$B$11,"HIGH",IF(P322=1,"WATCH","ON TRACK"))</x:f>
        <x:v>HIGH</x:v>
      </x:c>
      <x:c r="R322" s="18" t="str"/>
    </x:row>
    <x:row r="323">
      <x:c r="A323" t="str">
        <x:v>W3</x:v>
      </x:c>
      <x:c r="B323" t="str">
        <x:v>TL 05</x:v>
      </x:c>
      <x:c r="C323" t="str">
        <x:v>T05-A07</x:v>
      </x:c>
      <x:c r="D323" s="18" t="n">
        <x:v>154</x:v>
      </x:c>
      <x:c r="E323" s="18" t="n">
        <x:v>17</x:v>
      </x:c>
      <x:c r="F323" s="18" t="n">
        <x:v>19</x:v>
      </x:c>
      <x:c r="G323" s="19" t="n">
        <x:v>0.936</x:v>
      </x:c>
      <x:c r="H323" s="18" t="n">
        <x:v>67760</x:v>
      </x:c>
      <x:c r="I323" s="18" t="n">
        <x:v>5</x:v>
      </x:c>
      <x:c r="J323" s="18" t="n">
        <x:v>5</x:v>
      </x:c>
      <x:c r="K323" s="18" t="n">
        <x:v>146</x:v>
      </x:c>
      <x:c r="L323" s="14" t="n">
        <x:f>IFERROR(E323/F323,0)</x:f>
        <x:v>0.8947368421052632</x:v>
      </x:c>
      <x:c r="M323" s="16" t="n">
        <x:f>IFERROR(H323/D323,0)</x:f>
        <x:v>440</x:v>
      </x:c>
      <x:c r="N323" s="14" t="n">
        <x:f>IFERROR(J323/I323,0)</x:f>
        <x:v>1</x:v>
      </x:c>
      <x:c r="O323" s="14" t="n">
        <x:f>IFERROR(K323/D323,0)</x:f>
        <x:v>0.948051948051948</x:v>
      </x:c>
      <x:c r="P323" t="n">
        <x:f>IF(L323&lt;'KPI TARGETS'!$B$6,1,0)+IF(G323&lt;'KPI TARGETS'!$B$7,1,0)+IF(M323&gt;'KPI TARGETS'!$B$8,1,0)+IF(N323&lt;'KPI TARGETS'!$B$9,1,0)+IF(O323&lt;'KPI TARGETS'!$B$10,1,0)</x:f>
        <x:v>1</x:v>
      </x:c>
      <x:c r="Q323" t="str">
        <x:f>IF(P323&gt;='KPI TARGETS'!$B$11,"HIGH",IF(P323=1,"WATCH","ON TRACK"))</x:f>
        <x:v>WATCH</x:v>
      </x:c>
      <x:c r="R323" s="18" t="str"/>
    </x:row>
    <x:row r="324">
      <x:c r="A324" t="str">
        <x:v>W3</x:v>
      </x:c>
      <x:c r="B324" t="str">
        <x:v>TL 05</x:v>
      </x:c>
      <x:c r="C324" t="str">
        <x:v>T05-A08</x:v>
      </x:c>
      <x:c r="D324" s="18" t="n">
        <x:v>110</x:v>
      </x:c>
      <x:c r="E324" s="18" t="n">
        <x:v>14</x:v>
      </x:c>
      <x:c r="F324" s="18" t="n">
        <x:v>15</x:v>
      </x:c>
      <x:c r="G324" s="19" t="n">
        <x:v>0.924</x:v>
      </x:c>
      <x:c r="H324" s="18" t="n">
        <x:v>45430</x:v>
      </x:c>
      <x:c r="I324" s="18" t="n">
        <x:v>5</x:v>
      </x:c>
      <x:c r="J324" s="18" t="n">
        <x:v>5</x:v>
      </x:c>
      <x:c r="K324" s="18" t="n">
        <x:v>97</x:v>
      </x:c>
      <x:c r="L324" s="14" t="n">
        <x:f>IFERROR(E324/F324,0)</x:f>
        <x:v>0.9333333333333333</x:v>
      </x:c>
      <x:c r="M324" s="16" t="n">
        <x:f>IFERROR(H324/D324,0)</x:f>
        <x:v>413</x:v>
      </x:c>
      <x:c r="N324" s="14" t="n">
        <x:f>IFERROR(J324/I324,0)</x:f>
        <x:v>1</x:v>
      </x:c>
      <x:c r="O324" s="14" t="n">
        <x:f>IFERROR(K324/D324,0)</x:f>
        <x:v>0.8818181818181818</x:v>
      </x:c>
      <x:c r="P324" t="n">
        <x:f>IF(L324&lt;'KPI TARGETS'!$B$6,1,0)+IF(G324&lt;'KPI TARGETS'!$B$7,1,0)+IF(M324&gt;'KPI TARGETS'!$B$8,1,0)+IF(N324&lt;'KPI TARGETS'!$B$9,1,0)+IF(O324&lt;'KPI TARGETS'!$B$10,1,0)</x:f>
        <x:v>1</x:v>
      </x:c>
      <x:c r="Q324" t="str">
        <x:f>IF(P324&gt;='KPI TARGETS'!$B$11,"HIGH",IF(P324=1,"WATCH","ON TRACK"))</x:f>
        <x:v>WATCH</x:v>
      </x:c>
      <x:c r="R324" s="18" t="str"/>
    </x:row>
    <x:row r="325">
      <x:c r="A325" t="str">
        <x:v>W3</x:v>
      </x:c>
      <x:c r="B325" t="str">
        <x:v>TL 05</x:v>
      </x:c>
      <x:c r="C325" t="str">
        <x:v>T05-A09</x:v>
      </x:c>
      <x:c r="D325" s="18" t="n">
        <x:v>116</x:v>
      </x:c>
      <x:c r="E325" s="18" t="n">
        <x:v>27</x:v>
      </x:c>
      <x:c r="F325" s="18" t="n">
        <x:v>32</x:v>
      </x:c>
      <x:c r="G325" s="19" t="n">
        <x:v>0.926</x:v>
      </x:c>
      <x:c r="H325" s="18" t="n">
        <x:v>70296</x:v>
      </x:c>
      <x:c r="I325" s="18" t="n">
        <x:v>5</x:v>
      </x:c>
      <x:c r="J325" s="18" t="n">
        <x:v>5</x:v>
      </x:c>
      <x:c r="K325" s="18" t="n">
        <x:v>104</x:v>
      </x:c>
      <x:c r="L325" s="14" t="n">
        <x:f>IFERROR(E325/F325,0)</x:f>
        <x:v>0.84375</x:v>
      </x:c>
      <x:c r="M325" s="16" t="n">
        <x:f>IFERROR(H325/D325,0)</x:f>
        <x:v>606</x:v>
      </x:c>
      <x:c r="N325" s="14" t="n">
        <x:f>IFERROR(J325/I325,0)</x:f>
        <x:v>1</x:v>
      </x:c>
      <x:c r="O325" s="14" t="n">
        <x:f>IFERROR(K325/D325,0)</x:f>
        <x:v>0.896551724137931</x:v>
      </x:c>
      <x:c r="P325" t="n">
        <x:f>IF(L325&lt;'KPI TARGETS'!$B$6,1,0)+IF(G325&lt;'KPI TARGETS'!$B$7,1,0)+IF(M325&gt;'KPI TARGETS'!$B$8,1,0)+IF(N325&lt;'KPI TARGETS'!$B$9,1,0)+IF(O325&lt;'KPI TARGETS'!$B$10,1,0)</x:f>
        <x:v>3</x:v>
      </x:c>
      <x:c r="Q325" t="str">
        <x:f>IF(P325&gt;='KPI TARGETS'!$B$11,"HIGH",IF(P325=1,"WATCH","ON TRACK"))</x:f>
        <x:v>HIGH</x:v>
      </x:c>
      <x:c r="R325" s="18" t="str"/>
    </x:row>
    <x:row r="326">
      <x:c r="A326" t="str">
        <x:v>W3</x:v>
      </x:c>
      <x:c r="B326" t="str">
        <x:v>TL 05</x:v>
      </x:c>
      <x:c r="C326" t="str">
        <x:v>T05-A10</x:v>
      </x:c>
      <x:c r="D326" s="18" t="n">
        <x:v>99</x:v>
      </x:c>
      <x:c r="E326" s="18" t="n">
        <x:v>29</x:v>
      </x:c>
      <x:c r="F326" s="18" t="n">
        <x:v>34</x:v>
      </x:c>
      <x:c r="G326" s="19" t="n">
        <x:v>0.98</x:v>
      </x:c>
      <x:c r="H326" s="18" t="n">
        <x:v>44352</x:v>
      </x:c>
      <x:c r="I326" s="18" t="n">
        <x:v>5</x:v>
      </x:c>
      <x:c r="J326" s="18" t="n">
        <x:v>5</x:v>
      </x:c>
      <x:c r="K326" s="18" t="n">
        <x:v>90</x:v>
      </x:c>
      <x:c r="L326" s="14" t="n">
        <x:f>IFERROR(E326/F326,0)</x:f>
        <x:v>0.8529411764705882</x:v>
      </x:c>
      <x:c r="M326" s="16" t="n">
        <x:f>IFERROR(H326/D326,0)</x:f>
        <x:v>448</x:v>
      </x:c>
      <x:c r="N326" s="14" t="n">
        <x:f>IFERROR(J326/I326,0)</x:f>
        <x:v>1</x:v>
      </x:c>
      <x:c r="O326" s="14" t="n">
        <x:f>IFERROR(K326/D326,0)</x:f>
        <x:v>0.9090909090909091</x:v>
      </x:c>
      <x:c r="P326" t="n">
        <x:f>IF(L326&lt;'KPI TARGETS'!$B$6,1,0)+IF(G326&lt;'KPI TARGETS'!$B$7,1,0)+IF(M326&gt;'KPI TARGETS'!$B$8,1,0)+IF(N326&lt;'KPI TARGETS'!$B$9,1,0)+IF(O326&lt;'KPI TARGETS'!$B$10,1,0)</x:f>
        <x:v>1</x:v>
      </x:c>
      <x:c r="Q326" t="str">
        <x:f>IF(P326&gt;='KPI TARGETS'!$B$11,"HIGH",IF(P326=1,"WATCH","ON TRACK"))</x:f>
        <x:v>WATCH</x:v>
      </x:c>
      <x:c r="R326" s="18" t="str"/>
    </x:row>
    <x:row r="327">
      <x:c r="A327" t="str">
        <x:v>W3</x:v>
      </x:c>
      <x:c r="B327" t="str">
        <x:v>TL 05</x:v>
      </x:c>
      <x:c r="C327" t="str">
        <x:v>T05-A11</x:v>
      </x:c>
      <x:c r="D327" s="18" t="n">
        <x:v>90</x:v>
      </x:c>
      <x:c r="E327" s="18" t="n">
        <x:v>21</x:v>
      </x:c>
      <x:c r="F327" s="18" t="n">
        <x:v>23</x:v>
      </x:c>
      <x:c r="G327" s="19" t="n">
        <x:v>0.882</x:v>
      </x:c>
      <x:c r="H327" s="18" t="n">
        <x:v>44910</x:v>
      </x:c>
      <x:c r="I327" s="18" t="n">
        <x:v>5</x:v>
      </x:c>
      <x:c r="J327" s="18" t="n">
        <x:v>4</x:v>
      </x:c>
      <x:c r="K327" s="18" t="n">
        <x:v>76</x:v>
      </x:c>
      <x:c r="L327" s="14" t="n">
        <x:f>IFERROR(E327/F327,0)</x:f>
        <x:v>0.9130434782608695</x:v>
      </x:c>
      <x:c r="M327" s="16" t="n">
        <x:f>IFERROR(H327/D327,0)</x:f>
        <x:v>499</x:v>
      </x:c>
      <x:c r="N327" s="14" t="n">
        <x:f>IFERROR(J327/I327,0)</x:f>
        <x:v>0.8</x:v>
      </x:c>
      <x:c r="O327" s="14" t="n">
        <x:f>IFERROR(K327/D327,0)</x:f>
        <x:v>0.8444444444444444</x:v>
      </x:c>
      <x:c r="P327" t="n">
        <x:f>IF(L327&lt;'KPI TARGETS'!$B$6,1,0)+IF(G327&lt;'KPI TARGETS'!$B$7,1,0)+IF(M327&gt;'KPI TARGETS'!$B$8,1,0)+IF(N327&lt;'KPI TARGETS'!$B$9,1,0)+IF(O327&lt;'KPI TARGETS'!$B$10,1,0)</x:f>
        <x:v>3</x:v>
      </x:c>
      <x:c r="Q327" t="str">
        <x:f>IF(P327&gt;='KPI TARGETS'!$B$11,"HIGH",IF(P327=1,"WATCH","ON TRACK"))</x:f>
        <x:v>HIGH</x:v>
      </x:c>
      <x:c r="R327" s="18" t="str"/>
    </x:row>
    <x:row r="328">
      <x:c r="A328" t="str">
        <x:v>W3</x:v>
      </x:c>
      <x:c r="B328" t="str">
        <x:v>TL 05</x:v>
      </x:c>
      <x:c r="C328" t="str">
        <x:v>T05-A12</x:v>
      </x:c>
      <x:c r="D328" s="18" t="n">
        <x:v>161</x:v>
      </x:c>
      <x:c r="E328" s="18" t="n">
        <x:v>20</x:v>
      </x:c>
      <x:c r="F328" s="18" t="n">
        <x:v>23</x:v>
      </x:c>
      <x:c r="G328" s="19" t="n">
        <x:v>0.933</x:v>
      </x:c>
      <x:c r="H328" s="18" t="n">
        <x:v>72128</x:v>
      </x:c>
      <x:c r="I328" s="18" t="n">
        <x:v>5</x:v>
      </x:c>
      <x:c r="J328" s="18" t="n">
        <x:v>5</x:v>
      </x:c>
      <x:c r="K328" s="18" t="n">
        <x:v>135</x:v>
      </x:c>
      <x:c r="L328" s="14" t="n">
        <x:f>IFERROR(E328/F328,0)</x:f>
        <x:v>0.8695652173913043</x:v>
      </x:c>
      <x:c r="M328" s="16" t="n">
        <x:f>IFERROR(H328/D328,0)</x:f>
        <x:v>448</x:v>
      </x:c>
      <x:c r="N328" s="14" t="n">
        <x:f>IFERROR(J328/I328,0)</x:f>
        <x:v>1</x:v>
      </x:c>
      <x:c r="O328" s="14" t="n">
        <x:f>IFERROR(K328/D328,0)</x:f>
        <x:v>0.8385093167701864</x:v>
      </x:c>
      <x:c r="P328" t="n">
        <x:f>IF(L328&lt;'KPI TARGETS'!$B$6,1,0)+IF(G328&lt;'KPI TARGETS'!$B$7,1,0)+IF(M328&gt;'KPI TARGETS'!$B$8,1,0)+IF(N328&lt;'KPI TARGETS'!$B$9,1,0)+IF(O328&lt;'KPI TARGETS'!$B$10,1,0)</x:f>
        <x:v>2</x:v>
      </x:c>
      <x:c r="Q328" t="str">
        <x:f>IF(P328&gt;='KPI TARGETS'!$B$11,"HIGH",IF(P328=1,"WATCH","ON TRACK"))</x:f>
        <x:v>HIGH</x:v>
      </x:c>
      <x:c r="R328" s="18" t="str"/>
    </x:row>
    <x:row r="329">
      <x:c r="A329" t="str">
        <x:v>W3</x:v>
      </x:c>
      <x:c r="B329" t="str">
        <x:v>TL 05</x:v>
      </x:c>
      <x:c r="C329" t="str">
        <x:v>T05-A13</x:v>
      </x:c>
      <x:c r="D329" s="18" t="n">
        <x:v>96</x:v>
      </x:c>
      <x:c r="E329" s="18" t="n">
        <x:v>23</x:v>
      </x:c>
      <x:c r="F329" s="18" t="n">
        <x:v>28</x:v>
      </x:c>
      <x:c r="G329" s="19" t="n">
        <x:v>0.892</x:v>
      </x:c>
      <x:c r="H329" s="18" t="n">
        <x:v>48384</x:v>
      </x:c>
      <x:c r="I329" s="18" t="n">
        <x:v>5</x:v>
      </x:c>
      <x:c r="J329" s="18" t="n">
        <x:v>5</x:v>
      </x:c>
      <x:c r="K329" s="18" t="n">
        <x:v>84</x:v>
      </x:c>
      <x:c r="L329" s="14" t="n">
        <x:f>IFERROR(E329/F329,0)</x:f>
        <x:v>0.8214285714285714</x:v>
      </x:c>
      <x:c r="M329" s="16" t="n">
        <x:f>IFERROR(H329/D329,0)</x:f>
        <x:v>504</x:v>
      </x:c>
      <x:c r="N329" s="14" t="n">
        <x:f>IFERROR(J329/I329,0)</x:f>
        <x:v>1</x:v>
      </x:c>
      <x:c r="O329" s="14" t="n">
        <x:f>IFERROR(K329/D329,0)</x:f>
        <x:v>0.875</x:v>
      </x:c>
      <x:c r="P329" t="n">
        <x:f>IF(L329&lt;'KPI TARGETS'!$B$6,1,0)+IF(G329&lt;'KPI TARGETS'!$B$7,1,0)+IF(M329&gt;'KPI TARGETS'!$B$8,1,0)+IF(N329&lt;'KPI TARGETS'!$B$9,1,0)+IF(O329&lt;'KPI TARGETS'!$B$10,1,0)</x:f>
        <x:v>3</x:v>
      </x:c>
      <x:c r="Q329" t="str">
        <x:f>IF(P329&gt;='KPI TARGETS'!$B$11,"HIGH",IF(P329=1,"WATCH","ON TRACK"))</x:f>
        <x:v>HIGH</x:v>
      </x:c>
      <x:c r="R329" s="18" t="str"/>
    </x:row>
    <x:row r="330">
      <x:c r="A330" t="str">
        <x:v>W3</x:v>
      </x:c>
      <x:c r="B330" t="str">
        <x:v>TL 06</x:v>
      </x:c>
      <x:c r="C330" t="str">
        <x:v>T06-A01</x:v>
      </x:c>
      <x:c r="D330" s="18" t="n">
        <x:v>155</x:v>
      </x:c>
      <x:c r="E330" s="18" t="n">
        <x:v>23</x:v>
      </x:c>
      <x:c r="F330" s="18" t="n">
        <x:v>26</x:v>
      </x:c>
      <x:c r="G330" s="19" t="n">
        <x:v>0.95</x:v>
      </x:c>
      <x:c r="H330" s="18" t="n">
        <x:v>78120</x:v>
      </x:c>
      <x:c r="I330" s="18" t="n">
        <x:v>5</x:v>
      </x:c>
      <x:c r="J330" s="18" t="n">
        <x:v>5</x:v>
      </x:c>
      <x:c r="K330" s="18" t="n">
        <x:v>141</x:v>
      </x:c>
      <x:c r="L330" s="14" t="n">
        <x:f>IFERROR(E330/F330,0)</x:f>
        <x:v>0.8846153846153846</x:v>
      </x:c>
      <x:c r="M330" s="16" t="n">
        <x:f>IFERROR(H330/D330,0)</x:f>
        <x:v>504</x:v>
      </x:c>
      <x:c r="N330" s="14" t="n">
        <x:f>IFERROR(J330/I330,0)</x:f>
        <x:v>1</x:v>
      </x:c>
      <x:c r="O330" s="14" t="n">
        <x:f>IFERROR(K330/D330,0)</x:f>
        <x:v>0.9096774193548387</x:v>
      </x:c>
      <x:c r="P330" t="n">
        <x:f>IF(L330&lt;'KPI TARGETS'!$B$6,1,0)+IF(G330&lt;'KPI TARGETS'!$B$7,1,0)+IF(M330&gt;'KPI TARGETS'!$B$8,1,0)+IF(N330&lt;'KPI TARGETS'!$B$9,1,0)+IF(O330&lt;'KPI TARGETS'!$B$10,1,0)</x:f>
        <x:v>1</x:v>
      </x:c>
      <x:c r="Q330" t="str">
        <x:f>IF(P330&gt;='KPI TARGETS'!$B$11,"HIGH",IF(P330=1,"WATCH","ON TRACK"))</x:f>
        <x:v>WATCH</x:v>
      </x:c>
      <x:c r="R330" s="18" t="str"/>
    </x:row>
    <x:row r="331">
      <x:c r="A331" t="str">
        <x:v>W3</x:v>
      </x:c>
      <x:c r="B331" t="str">
        <x:v>TL 06</x:v>
      </x:c>
      <x:c r="C331" t="str">
        <x:v>T06-A02</x:v>
      </x:c>
      <x:c r="D331" s="18" t="n">
        <x:v>155</x:v>
      </x:c>
      <x:c r="E331" s="18" t="n">
        <x:v>14</x:v>
      </x:c>
      <x:c r="F331" s="18" t="n">
        <x:v>15</x:v>
      </x:c>
      <x:c r="G331" s="19" t="n">
        <x:v>0.862</x:v>
      </x:c>
      <x:c r="H331" s="18" t="n">
        <x:v>62000</x:v>
      </x:c>
      <x:c r="I331" s="18" t="n">
        <x:v>5</x:v>
      </x:c>
      <x:c r="J331" s="18" t="n">
        <x:v>5</x:v>
      </x:c>
      <x:c r="K331" s="18" t="n">
        <x:v>133</x:v>
      </x:c>
      <x:c r="L331" s="14" t="n">
        <x:f>IFERROR(E331/F331,0)</x:f>
        <x:v>0.9333333333333333</x:v>
      </x:c>
      <x:c r="M331" s="16" t="n">
        <x:f>IFERROR(H331/D331,0)</x:f>
        <x:v>400</x:v>
      </x:c>
      <x:c r="N331" s="14" t="n">
        <x:f>IFERROR(J331/I331,0)</x:f>
        <x:v>1</x:v>
      </x:c>
      <x:c r="O331" s="14" t="n">
        <x:f>IFERROR(K331/D331,0)</x:f>
        <x:v>0.8580645161290322</x:v>
      </x:c>
      <x:c r="P331" t="n">
        <x:f>IF(L331&lt;'KPI TARGETS'!$B$6,1,0)+IF(G331&lt;'KPI TARGETS'!$B$7,1,0)+IF(M331&gt;'KPI TARGETS'!$B$8,1,0)+IF(N331&lt;'KPI TARGETS'!$B$9,1,0)+IF(O331&lt;'KPI TARGETS'!$B$10,1,0)</x:f>
        <x:v>2</x:v>
      </x:c>
      <x:c r="Q331" t="str">
        <x:f>IF(P331&gt;='KPI TARGETS'!$B$11,"HIGH",IF(P331=1,"WATCH","ON TRACK"))</x:f>
        <x:v>HIGH</x:v>
      </x:c>
      <x:c r="R331" s="18" t="str"/>
    </x:row>
    <x:row r="332">
      <x:c r="A332" t="str">
        <x:v>W3</x:v>
      </x:c>
      <x:c r="B332" t="str">
        <x:v>TL 06</x:v>
      </x:c>
      <x:c r="C332" t="str">
        <x:v>T06-A03</x:v>
      </x:c>
      <x:c r="D332" s="18" t="n">
        <x:v>127</x:v>
      </x:c>
      <x:c r="E332" s="18" t="n">
        <x:v>27</x:v>
      </x:c>
      <x:c r="F332" s="18" t="n">
        <x:v>28</x:v>
      </x:c>
      <x:c r="G332" s="19" t="n">
        <x:v>0.891</x:v>
      </x:c>
      <x:c r="H332" s="18" t="n">
        <x:v>60579</x:v>
      </x:c>
      <x:c r="I332" s="18" t="n">
        <x:v>5</x:v>
      </x:c>
      <x:c r="J332" s="18" t="n">
        <x:v>5</x:v>
      </x:c>
      <x:c r="K332" s="18" t="n">
        <x:v>105</x:v>
      </x:c>
      <x:c r="L332" s="14" t="n">
        <x:f>IFERROR(E332/F332,0)</x:f>
        <x:v>0.9642857142857143</x:v>
      </x:c>
      <x:c r="M332" s="16" t="n">
        <x:f>IFERROR(H332/D332,0)</x:f>
        <x:v>477</x:v>
      </x:c>
      <x:c r="N332" s="14" t="n">
        <x:f>IFERROR(J332/I332,0)</x:f>
        <x:v>1</x:v>
      </x:c>
      <x:c r="O332" s="14" t="n">
        <x:f>IFERROR(K332/D332,0)</x:f>
        <x:v>0.8267716535433071</x:v>
      </x:c>
      <x:c r="P332" t="n">
        <x:f>IF(L332&lt;'KPI TARGETS'!$B$6,1,0)+IF(G332&lt;'KPI TARGETS'!$B$7,1,0)+IF(M332&gt;'KPI TARGETS'!$B$8,1,0)+IF(N332&lt;'KPI TARGETS'!$B$9,1,0)+IF(O332&lt;'KPI TARGETS'!$B$10,1,0)</x:f>
        <x:v>2</x:v>
      </x:c>
      <x:c r="Q332" t="str">
        <x:f>IF(P332&gt;='KPI TARGETS'!$B$11,"HIGH",IF(P332=1,"WATCH","ON TRACK"))</x:f>
        <x:v>HIGH</x:v>
      </x:c>
      <x:c r="R332" s="18" t="str"/>
    </x:row>
    <x:row r="333">
      <x:c r="A333" t="str">
        <x:v>W3</x:v>
      </x:c>
      <x:c r="B333" t="str">
        <x:v>TL 06</x:v>
      </x:c>
      <x:c r="C333" t="str">
        <x:v>T06-A04</x:v>
      </x:c>
      <x:c r="D333" s="18" t="n">
        <x:v>128</x:v>
      </x:c>
      <x:c r="E333" s="18" t="n">
        <x:v>19</x:v>
      </x:c>
      <x:c r="F333" s="18" t="n">
        <x:v>21</x:v>
      </x:c>
      <x:c r="G333" s="19" t="n">
        <x:v>0.917</x:v>
      </x:c>
      <x:c r="H333" s="18" t="n">
        <x:v>56448</x:v>
      </x:c>
      <x:c r="I333" s="18" t="n">
        <x:v>5</x:v>
      </x:c>
      <x:c r="J333" s="18" t="n">
        <x:v>5</x:v>
      </x:c>
      <x:c r="K333" s="18" t="n">
        <x:v>115</x:v>
      </x:c>
      <x:c r="L333" s="14" t="n">
        <x:f>IFERROR(E333/F333,0)</x:f>
        <x:v>0.9047619047619048</x:v>
      </x:c>
      <x:c r="M333" s="16" t="n">
        <x:f>IFERROR(H333/D333,0)</x:f>
        <x:v>441</x:v>
      </x:c>
      <x:c r="N333" s="14" t="n">
        <x:f>IFERROR(J333/I333,0)</x:f>
        <x:v>1</x:v>
      </x:c>
      <x:c r="O333" s="14" t="n">
        <x:f>IFERROR(K333/D333,0)</x:f>
        <x:v>0.8984375</x:v>
      </x:c>
      <x:c r="P333" t="n">
        <x:f>IF(L333&lt;'KPI TARGETS'!$B$6,1,0)+IF(G333&lt;'KPI TARGETS'!$B$7,1,0)+IF(M333&gt;'KPI TARGETS'!$B$8,1,0)+IF(N333&lt;'KPI TARGETS'!$B$9,1,0)+IF(O333&lt;'KPI TARGETS'!$B$10,1,0)</x:f>
        <x:v>1</x:v>
      </x:c>
      <x:c r="Q333" t="str">
        <x:f>IF(P333&gt;='KPI TARGETS'!$B$11,"HIGH",IF(P333=1,"WATCH","ON TRACK"))</x:f>
        <x:v>WATCH</x:v>
      </x:c>
      <x:c r="R333" s="18" t="str"/>
    </x:row>
    <x:row r="334">
      <x:c r="A334" t="str">
        <x:v>W3</x:v>
      </x:c>
      <x:c r="B334" t="str">
        <x:v>TL 06</x:v>
      </x:c>
      <x:c r="C334" t="str">
        <x:v>T06-A05</x:v>
      </x:c>
      <x:c r="D334" s="18" t="n">
        <x:v>135</x:v>
      </x:c>
      <x:c r="E334" s="18" t="n">
        <x:v>30</x:v>
      </x:c>
      <x:c r="F334" s="18" t="n">
        <x:v>34</x:v>
      </x:c>
      <x:c r="G334" s="19" t="n">
        <x:v>0.859</x:v>
      </x:c>
      <x:c r="H334" s="18" t="n">
        <x:v>76815</x:v>
      </x:c>
      <x:c r="I334" s="18" t="n">
        <x:v>5</x:v>
      </x:c>
      <x:c r="J334" s="18" t="n">
        <x:v>5</x:v>
      </x:c>
      <x:c r="K334" s="18" t="n">
        <x:v>109</x:v>
      </x:c>
      <x:c r="L334" s="14" t="n">
        <x:f>IFERROR(E334/F334,0)</x:f>
        <x:v>0.8823529411764706</x:v>
      </x:c>
      <x:c r="M334" s="16" t="n">
        <x:f>IFERROR(H334/D334,0)</x:f>
        <x:v>569</x:v>
      </x:c>
      <x:c r="N334" s="14" t="n">
        <x:f>IFERROR(J334/I334,0)</x:f>
        <x:v>1</x:v>
      </x:c>
      <x:c r="O334" s="14" t="n">
        <x:f>IFERROR(K334/D334,0)</x:f>
        <x:v>0.8074074074074075</x:v>
      </x:c>
      <x:c r="P334" t="n">
        <x:f>IF(L334&lt;'KPI TARGETS'!$B$6,1,0)+IF(G334&lt;'KPI TARGETS'!$B$7,1,0)+IF(M334&gt;'KPI TARGETS'!$B$8,1,0)+IF(N334&lt;'KPI TARGETS'!$B$9,1,0)+IF(O334&lt;'KPI TARGETS'!$B$10,1,0)</x:f>
        <x:v>4</x:v>
      </x:c>
      <x:c r="Q334" t="str">
        <x:f>IF(P334&gt;='KPI TARGETS'!$B$11,"HIGH",IF(P334=1,"WATCH","ON TRACK"))</x:f>
        <x:v>HIGH</x:v>
      </x:c>
      <x:c r="R334" s="18" t="str"/>
    </x:row>
    <x:row r="335">
      <x:c r="A335" t="str">
        <x:v>W3</x:v>
      </x:c>
      <x:c r="B335" t="str">
        <x:v>TL 06</x:v>
      </x:c>
      <x:c r="C335" t="str">
        <x:v>T06-A06</x:v>
      </x:c>
      <x:c r="D335" s="18" t="n">
        <x:v>126</x:v>
      </x:c>
      <x:c r="E335" s="18" t="n">
        <x:v>22</x:v>
      </x:c>
      <x:c r="F335" s="18" t="n">
        <x:v>24</x:v>
      </x:c>
      <x:c r="G335" s="19" t="n">
        <x:v>0.949</x:v>
      </x:c>
      <x:c r="H335" s="18" t="n">
        <x:v>68166</x:v>
      </x:c>
      <x:c r="I335" s="18" t="n">
        <x:v>5</x:v>
      </x:c>
      <x:c r="J335" s="18" t="n">
        <x:v>5</x:v>
      </x:c>
      <x:c r="K335" s="18" t="n">
        <x:v>118</x:v>
      </x:c>
      <x:c r="L335" s="14" t="n">
        <x:f>IFERROR(E335/F335,0)</x:f>
        <x:v>0.9166666666666666</x:v>
      </x:c>
      <x:c r="M335" s="16" t="n">
        <x:f>IFERROR(H335/D335,0)</x:f>
        <x:v>541</x:v>
      </x:c>
      <x:c r="N335" s="14" t="n">
        <x:f>IFERROR(J335/I335,0)</x:f>
        <x:v>1</x:v>
      </x:c>
      <x:c r="O335" s="14" t="n">
        <x:f>IFERROR(K335/D335,0)</x:f>
        <x:v>0.9365079365079365</x:v>
      </x:c>
      <x:c r="P335" t="n">
        <x:f>IF(L335&lt;'KPI TARGETS'!$B$6,1,0)+IF(G335&lt;'KPI TARGETS'!$B$7,1,0)+IF(M335&gt;'KPI TARGETS'!$B$8,1,0)+IF(N335&lt;'KPI TARGETS'!$B$9,1,0)+IF(O335&lt;'KPI TARGETS'!$B$10,1,0)</x:f>
        <x:v>1</x:v>
      </x:c>
      <x:c r="Q335" t="str">
        <x:f>IF(P335&gt;='KPI TARGETS'!$B$11,"HIGH",IF(P335=1,"WATCH","ON TRACK"))</x:f>
        <x:v>WATCH</x:v>
      </x:c>
      <x:c r="R335" s="18" t="str"/>
    </x:row>
    <x:row r="336">
      <x:c r="A336" t="str">
        <x:v>W3</x:v>
      </x:c>
      <x:c r="B336" t="str">
        <x:v>TL 06</x:v>
      </x:c>
      <x:c r="C336" t="str">
        <x:v>T06-A07</x:v>
      </x:c>
      <x:c r="D336" s="18" t="n">
        <x:v>130</x:v>
      </x:c>
      <x:c r="E336" s="18" t="n">
        <x:v>18</x:v>
      </x:c>
      <x:c r="F336" s="18" t="n">
        <x:v>19</x:v>
      </x:c>
      <x:c r="G336" s="19" t="n">
        <x:v>0.874</x:v>
      </x:c>
      <x:c r="H336" s="18" t="n">
        <x:v>67860</x:v>
      </x:c>
      <x:c r="I336" s="18" t="n">
        <x:v>5</x:v>
      </x:c>
      <x:c r="J336" s="18" t="n">
        <x:v>5</x:v>
      </x:c>
      <x:c r="K336" s="18" t="n">
        <x:v>125</x:v>
      </x:c>
      <x:c r="L336" s="14" t="n">
        <x:f>IFERROR(E336/F336,0)</x:f>
        <x:v>0.9473684210526315</x:v>
      </x:c>
      <x:c r="M336" s="16" t="n">
        <x:f>IFERROR(H336/D336,0)</x:f>
        <x:v>522</x:v>
      </x:c>
      <x:c r="N336" s="14" t="n">
        <x:f>IFERROR(J336/I336,0)</x:f>
        <x:v>1</x:v>
      </x:c>
      <x:c r="O336" s="14" t="n">
        <x:f>IFERROR(K336/D336,0)</x:f>
        <x:v>0.9615384615384616</x:v>
      </x:c>
      <x:c r="P336" t="n">
        <x:f>IF(L336&lt;'KPI TARGETS'!$B$6,1,0)+IF(G336&lt;'KPI TARGETS'!$B$7,1,0)+IF(M336&gt;'KPI TARGETS'!$B$8,1,0)+IF(N336&lt;'KPI TARGETS'!$B$9,1,0)+IF(O336&lt;'KPI TARGETS'!$B$10,1,0)</x:f>
        <x:v>2</x:v>
      </x:c>
      <x:c r="Q336" t="str">
        <x:f>IF(P336&gt;='KPI TARGETS'!$B$11,"HIGH",IF(P336=1,"WATCH","ON TRACK"))</x:f>
        <x:v>HIGH</x:v>
      </x:c>
      <x:c r="R336" s="18" t="str"/>
    </x:row>
    <x:row r="337">
      <x:c r="A337" t="str">
        <x:v>W3</x:v>
      </x:c>
      <x:c r="B337" t="str">
        <x:v>TL 06</x:v>
      </x:c>
      <x:c r="C337" t="str">
        <x:v>T06-A08</x:v>
      </x:c>
      <x:c r="D337" s="18" t="n">
        <x:v>157</x:v>
      </x:c>
      <x:c r="E337" s="18" t="n">
        <x:v>27</x:v>
      </x:c>
      <x:c r="F337" s="18" t="n">
        <x:v>31</x:v>
      </x:c>
      <x:c r="G337" s="19" t="n">
        <x:v>0.953</x:v>
      </x:c>
      <x:c r="H337" s="18" t="n">
        <x:v>72063</x:v>
      </x:c>
      <x:c r="I337" s="18" t="n">
        <x:v>5</x:v>
      </x:c>
      <x:c r="J337" s="18" t="n">
        <x:v>5</x:v>
      </x:c>
      <x:c r="K337" s="18" t="n">
        <x:v>127</x:v>
      </x:c>
      <x:c r="L337" s="14" t="n">
        <x:f>IFERROR(E337/F337,0)</x:f>
        <x:v>0.8709677419354839</x:v>
      </x:c>
      <x:c r="M337" s="16" t="n">
        <x:f>IFERROR(H337/D337,0)</x:f>
        <x:v>459</x:v>
      </x:c>
      <x:c r="N337" s="14" t="n">
        <x:f>IFERROR(J337/I337,0)</x:f>
        <x:v>1</x:v>
      </x:c>
      <x:c r="O337" s="14" t="n">
        <x:f>IFERROR(K337/D337,0)</x:f>
        <x:v>0.8089171974522293</x:v>
      </x:c>
      <x:c r="P337" t="n">
        <x:f>IF(L337&lt;'KPI TARGETS'!$B$6,1,0)+IF(G337&lt;'KPI TARGETS'!$B$7,1,0)+IF(M337&gt;'KPI TARGETS'!$B$8,1,0)+IF(N337&lt;'KPI TARGETS'!$B$9,1,0)+IF(O337&lt;'KPI TARGETS'!$B$10,1,0)</x:f>
        <x:v>2</x:v>
      </x:c>
      <x:c r="Q337" t="str">
        <x:f>IF(P337&gt;='KPI TARGETS'!$B$11,"HIGH",IF(P337=1,"WATCH","ON TRACK"))</x:f>
        <x:v>HIGH</x:v>
      </x:c>
      <x:c r="R337" s="18" t="str"/>
    </x:row>
    <x:row r="338">
      <x:c r="A338" t="str">
        <x:v>W3</x:v>
      </x:c>
      <x:c r="B338" t="str">
        <x:v>TL 06</x:v>
      </x:c>
      <x:c r="C338" t="str">
        <x:v>T06-A09</x:v>
      </x:c>
      <x:c r="D338" s="18" t="n">
        <x:v>139</x:v>
      </x:c>
      <x:c r="E338" s="18" t="n">
        <x:v>33</x:v>
      </x:c>
      <x:c r="F338" s="18" t="n">
        <x:v>35</x:v>
      </x:c>
      <x:c r="G338" s="19" t="n">
        <x:v>0.853</x:v>
      </x:c>
      <x:c r="H338" s="18" t="n">
        <x:v>82010</x:v>
      </x:c>
      <x:c r="I338" s="18" t="n">
        <x:v>5</x:v>
      </x:c>
      <x:c r="J338" s="18" t="n">
        <x:v>5</x:v>
      </x:c>
      <x:c r="K338" s="18" t="n">
        <x:v>121</x:v>
      </x:c>
      <x:c r="L338" s="14" t="n">
        <x:f>IFERROR(E338/F338,0)</x:f>
        <x:v>0.9428571428571428</x:v>
      </x:c>
      <x:c r="M338" s="16" t="n">
        <x:f>IFERROR(H338/D338,0)</x:f>
        <x:v>590</x:v>
      </x:c>
      <x:c r="N338" s="14" t="n">
        <x:f>IFERROR(J338/I338,0)</x:f>
        <x:v>1</x:v>
      </x:c>
      <x:c r="O338" s="14" t="n">
        <x:f>IFERROR(K338/D338,0)</x:f>
        <x:v>0.8705035971223022</x:v>
      </x:c>
      <x:c r="P338" t="n">
        <x:f>IF(L338&lt;'KPI TARGETS'!$B$6,1,0)+IF(G338&lt;'KPI TARGETS'!$B$7,1,0)+IF(M338&gt;'KPI TARGETS'!$B$8,1,0)+IF(N338&lt;'KPI TARGETS'!$B$9,1,0)+IF(O338&lt;'KPI TARGETS'!$B$10,1,0)</x:f>
        <x:v>3</x:v>
      </x:c>
      <x:c r="Q338" t="str">
        <x:f>IF(P338&gt;='KPI TARGETS'!$B$11,"HIGH",IF(P338=1,"WATCH","ON TRACK"))</x:f>
        <x:v>HIGH</x:v>
      </x:c>
      <x:c r="R338" s="18" t="str"/>
    </x:row>
    <x:row r="339">
      <x:c r="A339" t="str">
        <x:v>W3</x:v>
      </x:c>
      <x:c r="B339" t="str">
        <x:v>TL 06</x:v>
      </x:c>
      <x:c r="C339" t="str">
        <x:v>T06-A10</x:v>
      </x:c>
      <x:c r="D339" s="18" t="n">
        <x:v>163</x:v>
      </x:c>
      <x:c r="E339" s="18" t="n">
        <x:v>14</x:v>
      </x:c>
      <x:c r="F339" s="18" t="n">
        <x:v>16</x:v>
      </x:c>
      <x:c r="G339" s="19" t="n">
        <x:v>0.983</x:v>
      </x:c>
      <x:c r="H339" s="18" t="n">
        <x:v>98126</x:v>
      </x:c>
      <x:c r="I339" s="18" t="n">
        <x:v>5</x:v>
      </x:c>
      <x:c r="J339" s="18" t="n">
        <x:v>5</x:v>
      </x:c>
      <x:c r="K339" s="18" t="n">
        <x:v>138</x:v>
      </x:c>
      <x:c r="L339" s="14" t="n">
        <x:f>IFERROR(E339/F339,0)</x:f>
        <x:v>0.875</x:v>
      </x:c>
      <x:c r="M339" s="16" t="n">
        <x:f>IFERROR(H339/D339,0)</x:f>
        <x:v>602</x:v>
      </x:c>
      <x:c r="N339" s="14" t="n">
        <x:f>IFERROR(J339/I339,0)</x:f>
        <x:v>1</x:v>
      </x:c>
      <x:c r="O339" s="14" t="n">
        <x:f>IFERROR(K339/D339,0)</x:f>
        <x:v>0.8466257668711656</x:v>
      </x:c>
      <x:c r="P339" t="n">
        <x:f>IF(L339&lt;'KPI TARGETS'!$B$6,1,0)+IF(G339&lt;'KPI TARGETS'!$B$7,1,0)+IF(M339&gt;'KPI TARGETS'!$B$8,1,0)+IF(N339&lt;'KPI TARGETS'!$B$9,1,0)+IF(O339&lt;'KPI TARGETS'!$B$10,1,0)</x:f>
        <x:v>3</x:v>
      </x:c>
      <x:c r="Q339" t="str">
        <x:f>IF(P339&gt;='KPI TARGETS'!$B$11,"HIGH",IF(P339=1,"WATCH","ON TRACK"))</x:f>
        <x:v>HIGH</x:v>
      </x:c>
      <x:c r="R339" s="18" t="str"/>
    </x:row>
    <x:row r="340">
      <x:c r="A340" t="str">
        <x:v>W3</x:v>
      </x:c>
      <x:c r="B340" t="str">
        <x:v>TL 06</x:v>
      </x:c>
      <x:c r="C340" t="str">
        <x:v>T06-A11</x:v>
      </x:c>
      <x:c r="D340" s="18" t="n">
        <x:v>119</x:v>
      </x:c>
      <x:c r="E340" s="18" t="n">
        <x:v>21</x:v>
      </x:c>
      <x:c r="F340" s="18" t="n">
        <x:v>25</x:v>
      </x:c>
      <x:c r="G340" s="19" t="n">
        <x:v>0.869</x:v>
      </x:c>
      <x:c r="H340" s="18" t="n">
        <x:v>69972</x:v>
      </x:c>
      <x:c r="I340" s="18" t="n">
        <x:v>5</x:v>
      </x:c>
      <x:c r="J340" s="18" t="n">
        <x:v>5</x:v>
      </x:c>
      <x:c r="K340" s="18" t="n">
        <x:v>102</x:v>
      </x:c>
      <x:c r="L340" s="14" t="n">
        <x:f>IFERROR(E340/F340,0)</x:f>
        <x:v>0.84</x:v>
      </x:c>
      <x:c r="M340" s="16" t="n">
        <x:f>IFERROR(H340/D340,0)</x:f>
        <x:v>588</x:v>
      </x:c>
      <x:c r="N340" s="14" t="n">
        <x:f>IFERROR(J340/I340,0)</x:f>
        <x:v>1</x:v>
      </x:c>
      <x:c r="O340" s="14" t="n">
        <x:f>IFERROR(K340/D340,0)</x:f>
        <x:v>0.8571428571428571</x:v>
      </x:c>
      <x:c r="P340" t="n">
        <x:f>IF(L340&lt;'KPI TARGETS'!$B$6,1,0)+IF(G340&lt;'KPI TARGETS'!$B$7,1,0)+IF(M340&gt;'KPI TARGETS'!$B$8,1,0)+IF(N340&lt;'KPI TARGETS'!$B$9,1,0)+IF(O340&lt;'KPI TARGETS'!$B$10,1,0)</x:f>
        <x:v>4</x:v>
      </x:c>
      <x:c r="Q340" t="str">
        <x:f>IF(P340&gt;='KPI TARGETS'!$B$11,"HIGH",IF(P340=1,"WATCH","ON TRACK"))</x:f>
        <x:v>HIGH</x:v>
      </x:c>
      <x:c r="R340" s="18" t="str"/>
    </x:row>
    <x:row r="341">
      <x:c r="A341" t="str">
        <x:v>W3</x:v>
      </x:c>
      <x:c r="B341" t="str">
        <x:v>TL 06</x:v>
      </x:c>
      <x:c r="C341" t="str">
        <x:v>T06-A12</x:v>
      </x:c>
      <x:c r="D341" s="18" t="n">
        <x:v>120</x:v>
      </x:c>
      <x:c r="E341" s="18" t="n">
        <x:v>24</x:v>
      </x:c>
      <x:c r="F341" s="18" t="n">
        <x:v>25</x:v>
      </x:c>
      <x:c r="G341" s="19" t="n">
        <x:v>0.862</x:v>
      </x:c>
      <x:c r="H341" s="18" t="n">
        <x:v>55800</x:v>
      </x:c>
      <x:c r="I341" s="18" t="n">
        <x:v>5</x:v>
      </x:c>
      <x:c r="J341" s="18" t="n">
        <x:v>5</x:v>
      </x:c>
      <x:c r="K341" s="18" t="n">
        <x:v>111</x:v>
      </x:c>
      <x:c r="L341" s="14" t="n">
        <x:f>IFERROR(E341/F341,0)</x:f>
        <x:v>0.96</x:v>
      </x:c>
      <x:c r="M341" s="16" t="n">
        <x:f>IFERROR(H341/D341,0)</x:f>
        <x:v>465</x:v>
      </x:c>
      <x:c r="N341" s="14" t="n">
        <x:f>IFERROR(J341/I341,0)</x:f>
        <x:v>1</x:v>
      </x:c>
      <x:c r="O341" s="14" t="n">
        <x:f>IFERROR(K341/D341,0)</x:f>
        <x:v>0.925</x:v>
      </x:c>
      <x:c r="P341" t="n">
        <x:f>IF(L341&lt;'KPI TARGETS'!$B$6,1,0)+IF(G341&lt;'KPI TARGETS'!$B$7,1,0)+IF(M341&gt;'KPI TARGETS'!$B$8,1,0)+IF(N341&lt;'KPI TARGETS'!$B$9,1,0)+IF(O341&lt;'KPI TARGETS'!$B$10,1,0)</x:f>
        <x:v>1</x:v>
      </x:c>
      <x:c r="Q341" t="str">
        <x:f>IF(P341&gt;='KPI TARGETS'!$B$11,"HIGH",IF(P341=1,"WATCH","ON TRACK"))</x:f>
        <x:v>WATCH</x:v>
      </x:c>
      <x:c r="R341" s="18" t="str"/>
    </x:row>
    <x:row r="342">
      <x:c r="A342" t="str">
        <x:v>W3</x:v>
      </x:c>
      <x:c r="B342" t="str">
        <x:v>TL 06</x:v>
      </x:c>
      <x:c r="C342" t="str">
        <x:v>T06-A13</x:v>
      </x:c>
      <x:c r="D342" s="18" t="n">
        <x:v>137</x:v>
      </x:c>
      <x:c r="E342" s="18" t="n">
        <x:v>27</x:v>
      </x:c>
      <x:c r="F342" s="18" t="n">
        <x:v>32</x:v>
      </x:c>
      <x:c r="G342" s="19" t="n">
        <x:v>0.86</x:v>
      </x:c>
      <x:c r="H342" s="18" t="n">
        <x:v>66308</x:v>
      </x:c>
      <x:c r="I342" s="18" t="n">
        <x:v>5</x:v>
      </x:c>
      <x:c r="J342" s="18" t="n">
        <x:v>5</x:v>
      </x:c>
      <x:c r="K342" s="18" t="n">
        <x:v>128</x:v>
      </x:c>
      <x:c r="L342" s="14" t="n">
        <x:f>IFERROR(E342/F342,0)</x:f>
        <x:v>0.84375</x:v>
      </x:c>
      <x:c r="M342" s="16" t="n">
        <x:f>IFERROR(H342/D342,0)</x:f>
        <x:v>484</x:v>
      </x:c>
      <x:c r="N342" s="14" t="n">
        <x:f>IFERROR(J342/I342,0)</x:f>
        <x:v>1</x:v>
      </x:c>
      <x:c r="O342" s="14" t="n">
        <x:f>IFERROR(K342/D342,0)</x:f>
        <x:v>0.9343065693430657</x:v>
      </x:c>
      <x:c r="P342" t="n">
        <x:f>IF(L342&lt;'KPI TARGETS'!$B$6,1,0)+IF(G342&lt;'KPI TARGETS'!$B$7,1,0)+IF(M342&gt;'KPI TARGETS'!$B$8,1,0)+IF(N342&lt;'KPI TARGETS'!$B$9,1,0)+IF(O342&lt;'KPI TARGETS'!$B$10,1,0)</x:f>
        <x:v>2</x:v>
      </x:c>
      <x:c r="Q342" t="str">
        <x:f>IF(P342&gt;='KPI TARGETS'!$B$11,"HIGH",IF(P342=1,"WATCH","ON TRACK"))</x:f>
        <x:v>HIGH</x:v>
      </x:c>
      <x:c r="R342" s="18" t="str"/>
    </x:row>
    <x:row r="343">
      <x:c r="A343" t="str">
        <x:v>W3</x:v>
      </x:c>
      <x:c r="B343" t="str">
        <x:v>TL 06</x:v>
      </x:c>
      <x:c r="C343" t="str">
        <x:v>T06-A14</x:v>
      </x:c>
      <x:c r="D343" s="18" t="n">
        <x:v>143</x:v>
      </x:c>
      <x:c r="E343" s="18" t="n">
        <x:v>29</x:v>
      </x:c>
      <x:c r="F343" s="18" t="n">
        <x:v>31</x:v>
      </x:c>
      <x:c r="G343" s="19" t="n">
        <x:v>0.869</x:v>
      </x:c>
      <x:c r="H343" s="18" t="n">
        <x:v>68211</x:v>
      </x:c>
      <x:c r="I343" s="18" t="n">
        <x:v>5</x:v>
      </x:c>
      <x:c r="J343" s="18" t="n">
        <x:v>5</x:v>
      </x:c>
      <x:c r="K343" s="18" t="n">
        <x:v>132</x:v>
      </x:c>
      <x:c r="L343" s="14" t="n">
        <x:f>IFERROR(E343/F343,0)</x:f>
        <x:v>0.9354838709677419</x:v>
      </x:c>
      <x:c r="M343" s="16" t="n">
        <x:f>IFERROR(H343/D343,0)</x:f>
        <x:v>477</x:v>
      </x:c>
      <x:c r="N343" s="14" t="n">
        <x:f>IFERROR(J343/I343,0)</x:f>
        <x:v>1</x:v>
      </x:c>
      <x:c r="O343" s="14" t="n">
        <x:f>IFERROR(K343/D343,0)</x:f>
        <x:v>0.9230769230769231</x:v>
      </x:c>
      <x:c r="P343" t="n">
        <x:f>IF(L343&lt;'KPI TARGETS'!$B$6,1,0)+IF(G343&lt;'KPI TARGETS'!$B$7,1,0)+IF(M343&gt;'KPI TARGETS'!$B$8,1,0)+IF(N343&lt;'KPI TARGETS'!$B$9,1,0)+IF(O343&lt;'KPI TARGETS'!$B$10,1,0)</x:f>
        <x:v>1</x:v>
      </x:c>
      <x:c r="Q343" t="str">
        <x:f>IF(P343&gt;='KPI TARGETS'!$B$11,"HIGH",IF(P343=1,"WATCH","ON TRACK"))</x:f>
        <x:v>WATCH</x:v>
      </x:c>
      <x:c r="R343" s="18" t="str"/>
    </x:row>
    <x:row r="344">
      <x:c r="A344" t="str">
        <x:v>W3</x:v>
      </x:c>
      <x:c r="B344" t="str">
        <x:v>TL 06</x:v>
      </x:c>
      <x:c r="C344" t="str">
        <x:v>T06-A15</x:v>
      </x:c>
      <x:c r="D344" s="18" t="n">
        <x:v>111</x:v>
      </x:c>
      <x:c r="E344" s="18" t="n">
        <x:v>22</x:v>
      </x:c>
      <x:c r="F344" s="18" t="n">
        <x:v>24</x:v>
      </x:c>
      <x:c r="G344" s="19" t="n">
        <x:v>0.907</x:v>
      </x:c>
      <x:c r="H344" s="18" t="n">
        <x:v>58275</x:v>
      </x:c>
      <x:c r="I344" s="18" t="n">
        <x:v>5</x:v>
      </x:c>
      <x:c r="J344" s="18" t="n">
        <x:v>5</x:v>
      </x:c>
      <x:c r="K344" s="18" t="n">
        <x:v>90</x:v>
      </x:c>
      <x:c r="L344" s="14" t="n">
        <x:f>IFERROR(E344/F344,0)</x:f>
        <x:v>0.9166666666666666</x:v>
      </x:c>
      <x:c r="M344" s="16" t="n">
        <x:f>IFERROR(H344/D344,0)</x:f>
        <x:v>525</x:v>
      </x:c>
      <x:c r="N344" s="14" t="n">
        <x:f>IFERROR(J344/I344,0)</x:f>
        <x:v>1</x:v>
      </x:c>
      <x:c r="O344" s="14" t="n">
        <x:f>IFERROR(K344/D344,0)</x:f>
        <x:v>0.8108108108108109</x:v>
      </x:c>
      <x:c r="P344" t="n">
        <x:f>IF(L344&lt;'KPI TARGETS'!$B$6,1,0)+IF(G344&lt;'KPI TARGETS'!$B$7,1,0)+IF(M344&gt;'KPI TARGETS'!$B$8,1,0)+IF(N344&lt;'KPI TARGETS'!$B$9,1,0)+IF(O344&lt;'KPI TARGETS'!$B$10,1,0)</x:f>
        <x:v>3</x:v>
      </x:c>
      <x:c r="Q344" t="str">
        <x:f>IF(P344&gt;='KPI TARGETS'!$B$11,"HIGH",IF(P344=1,"WATCH","ON TRACK"))</x:f>
        <x:v>HIGH</x:v>
      </x:c>
      <x:c r="R344" s="18" t="str"/>
    </x:row>
    <x:row r="345">
      <x:c r="A345" t="str">
        <x:v>W3</x:v>
      </x:c>
      <x:c r="B345" t="str">
        <x:v>TL 06</x:v>
      </x:c>
      <x:c r="C345" t="str">
        <x:v>T06-A16</x:v>
      </x:c>
      <x:c r="D345" s="18" t="n">
        <x:v>135</x:v>
      </x:c>
      <x:c r="E345" s="18" t="n">
        <x:v>24</x:v>
      </x:c>
      <x:c r="F345" s="18" t="n">
        <x:v>27</x:v>
      </x:c>
      <x:c r="G345" s="19" t="n">
        <x:v>0.892</x:v>
      </x:c>
      <x:c r="H345" s="18" t="n">
        <x:v>70200</x:v>
      </x:c>
      <x:c r="I345" s="18" t="n">
        <x:v>5</x:v>
      </x:c>
      <x:c r="J345" s="18" t="n">
        <x:v>5</x:v>
      </x:c>
      <x:c r="K345" s="18" t="n">
        <x:v>111</x:v>
      </x:c>
      <x:c r="L345" s="14" t="n">
        <x:f>IFERROR(E345/F345,0)</x:f>
        <x:v>0.8888888888888888</x:v>
      </x:c>
      <x:c r="M345" s="16" t="n">
        <x:f>IFERROR(H345/D345,0)</x:f>
        <x:v>520</x:v>
      </x:c>
      <x:c r="N345" s="14" t="n">
        <x:f>IFERROR(J345/I345,0)</x:f>
        <x:v>1</x:v>
      </x:c>
      <x:c r="O345" s="14" t="n">
        <x:f>IFERROR(K345/D345,0)</x:f>
        <x:v>0.8222222222222222</x:v>
      </x:c>
      <x:c r="P345" t="n">
        <x:f>IF(L345&lt;'KPI TARGETS'!$B$6,1,0)+IF(G345&lt;'KPI TARGETS'!$B$7,1,0)+IF(M345&gt;'KPI TARGETS'!$B$8,1,0)+IF(N345&lt;'KPI TARGETS'!$B$9,1,0)+IF(O345&lt;'KPI TARGETS'!$B$10,1,0)</x:f>
        <x:v>4</x:v>
      </x:c>
      <x:c r="Q345" t="str">
        <x:f>IF(P345&gt;='KPI TARGETS'!$B$11,"HIGH",IF(P345=1,"WATCH","ON TRACK"))</x:f>
        <x:v>HIGH</x:v>
      </x:c>
      <x:c r="R345" s="18" t="str"/>
    </x:row>
    <x:row r="346">
      <x:c r="A346" t="str">
        <x:v>W3</x:v>
      </x:c>
      <x:c r="B346" t="str">
        <x:v>TL 06</x:v>
      </x:c>
      <x:c r="C346" t="str">
        <x:v>T06-A17</x:v>
      </x:c>
      <x:c r="D346" s="18" t="n">
        <x:v>143</x:v>
      </x:c>
      <x:c r="E346" s="18" t="n">
        <x:v>17</x:v>
      </x:c>
      <x:c r="F346" s="18" t="n">
        <x:v>19</x:v>
      </x:c>
      <x:c r="G346" s="19" t="n">
        <x:v>0.956</x:v>
      </x:c>
      <x:c r="H346" s="18" t="n">
        <x:v>58058</x:v>
      </x:c>
      <x:c r="I346" s="18" t="n">
        <x:v>5</x:v>
      </x:c>
      <x:c r="J346" s="18" t="n">
        <x:v>5</x:v>
      </x:c>
      <x:c r="K346" s="18" t="n">
        <x:v>136</x:v>
      </x:c>
      <x:c r="L346" s="14" t="n">
        <x:f>IFERROR(E346/F346,0)</x:f>
        <x:v>0.8947368421052632</x:v>
      </x:c>
      <x:c r="M346" s="16" t="n">
        <x:f>IFERROR(H346/D346,0)</x:f>
        <x:v>406</x:v>
      </x:c>
      <x:c r="N346" s="14" t="n">
        <x:f>IFERROR(J346/I346,0)</x:f>
        <x:v>1</x:v>
      </x:c>
      <x:c r="O346" s="14" t="n">
        <x:f>IFERROR(K346/D346,0)</x:f>
        <x:v>0.951048951048951</x:v>
      </x:c>
      <x:c r="P346" t="n">
        <x:f>IF(L346&lt;'KPI TARGETS'!$B$6,1,0)+IF(G346&lt;'KPI TARGETS'!$B$7,1,0)+IF(M346&gt;'KPI TARGETS'!$B$8,1,0)+IF(N346&lt;'KPI TARGETS'!$B$9,1,0)+IF(O346&lt;'KPI TARGETS'!$B$10,1,0)</x:f>
        <x:v>1</x:v>
      </x:c>
      <x:c r="Q346" t="str">
        <x:f>IF(P346&gt;='KPI TARGETS'!$B$11,"HIGH",IF(P346=1,"WATCH","ON TRACK"))</x:f>
        <x:v>WATCH</x:v>
      </x:c>
      <x:c r="R346" s="18" t="str"/>
    </x:row>
    <x:row r="347">
      <x:c r="A347" t="str">
        <x:v>W3</x:v>
      </x:c>
      <x:c r="B347" t="str">
        <x:v>TL 07</x:v>
      </x:c>
      <x:c r="C347" t="str">
        <x:v>T07-A01</x:v>
      </x:c>
      <x:c r="D347" s="18" t="n">
        <x:v>113</x:v>
      </x:c>
      <x:c r="E347" s="18" t="n">
        <x:v>16</x:v>
      </x:c>
      <x:c r="F347" s="18" t="n">
        <x:v>16</x:v>
      </x:c>
      <x:c r="G347" s="19" t="n">
        <x:v>0.902</x:v>
      </x:c>
      <x:c r="H347" s="18" t="n">
        <x:v>54579</x:v>
      </x:c>
      <x:c r="I347" s="18" t="n">
        <x:v>5</x:v>
      </x:c>
      <x:c r="J347" s="18" t="n">
        <x:v>5</x:v>
      </x:c>
      <x:c r="K347" s="18" t="n">
        <x:v>104</x:v>
      </x:c>
      <x:c r="L347" s="14" t="n">
        <x:f>IFERROR(E347/F347,0)</x:f>
        <x:v>1</x:v>
      </x:c>
      <x:c r="M347" s="16" t="n">
        <x:f>IFERROR(H347/D347,0)</x:f>
        <x:v>483</x:v>
      </x:c>
      <x:c r="N347" s="14" t="n">
        <x:f>IFERROR(J347/I347,0)</x:f>
        <x:v>1</x:v>
      </x:c>
      <x:c r="O347" s="14" t="n">
        <x:f>IFERROR(K347/D347,0)</x:f>
        <x:v>0.9203539823008849</x:v>
      </x:c>
      <x:c r="P347" t="n">
        <x:f>IF(L347&lt;'KPI TARGETS'!$B$6,1,0)+IF(G347&lt;'KPI TARGETS'!$B$7,1,0)+IF(M347&gt;'KPI TARGETS'!$B$8,1,0)+IF(N347&lt;'KPI TARGETS'!$B$9,1,0)+IF(O347&lt;'KPI TARGETS'!$B$10,1,0)</x:f>
        <x:v>1</x:v>
      </x:c>
      <x:c r="Q347" t="str">
        <x:f>IF(P347&gt;='KPI TARGETS'!$B$11,"HIGH",IF(P347=1,"WATCH","ON TRACK"))</x:f>
        <x:v>WATCH</x:v>
      </x:c>
      <x:c r="R347" s="18" t="str"/>
    </x:row>
    <x:row r="348">
      <x:c r="A348" t="str">
        <x:v>W3</x:v>
      </x:c>
      <x:c r="B348" t="str">
        <x:v>TL 07</x:v>
      </x:c>
      <x:c r="C348" t="str">
        <x:v>T07-A02</x:v>
      </x:c>
      <x:c r="D348" s="18" t="n">
        <x:v>132</x:v>
      </x:c>
      <x:c r="E348" s="18" t="n">
        <x:v>19</x:v>
      </x:c>
      <x:c r="F348" s="18" t="n">
        <x:v>22</x:v>
      </x:c>
      <x:c r="G348" s="19" t="n">
        <x:v>0.983</x:v>
      </x:c>
      <x:c r="H348" s="18" t="n">
        <x:v>54912</x:v>
      </x:c>
      <x:c r="I348" s="18" t="n">
        <x:v>5</x:v>
      </x:c>
      <x:c r="J348" s="18" t="n">
        <x:v>5</x:v>
      </x:c>
      <x:c r="K348" s="18" t="n">
        <x:v>109</x:v>
      </x:c>
      <x:c r="L348" s="14" t="n">
        <x:f>IFERROR(E348/F348,0)</x:f>
        <x:v>0.8636363636363636</x:v>
      </x:c>
      <x:c r="M348" s="16" t="n">
        <x:f>IFERROR(H348/D348,0)</x:f>
        <x:v>416</x:v>
      </x:c>
      <x:c r="N348" s="14" t="n">
        <x:f>IFERROR(J348/I348,0)</x:f>
        <x:v>1</x:v>
      </x:c>
      <x:c r="O348" s="14" t="n">
        <x:f>IFERROR(K348/D348,0)</x:f>
        <x:v>0.8257575757575758</x:v>
      </x:c>
      <x:c r="P348" t="n">
        <x:f>IF(L348&lt;'KPI TARGETS'!$B$6,1,0)+IF(G348&lt;'KPI TARGETS'!$B$7,1,0)+IF(M348&gt;'KPI TARGETS'!$B$8,1,0)+IF(N348&lt;'KPI TARGETS'!$B$9,1,0)+IF(O348&lt;'KPI TARGETS'!$B$10,1,0)</x:f>
        <x:v>2</x:v>
      </x:c>
      <x:c r="Q348" t="str">
        <x:f>IF(P348&gt;='KPI TARGETS'!$B$11,"HIGH",IF(P348=1,"WATCH","ON TRACK"))</x:f>
        <x:v>HIGH</x:v>
      </x:c>
      <x:c r="R348" s="18" t="str"/>
    </x:row>
    <x:row r="349">
      <x:c r="A349" t="str">
        <x:v>W3</x:v>
      </x:c>
      <x:c r="B349" t="str">
        <x:v>TL 07</x:v>
      </x:c>
      <x:c r="C349" t="str">
        <x:v>T07-A03</x:v>
      </x:c>
      <x:c r="D349" s="18" t="n">
        <x:v>139</x:v>
      </x:c>
      <x:c r="E349" s="18" t="n">
        <x:v>19</x:v>
      </x:c>
      <x:c r="F349" s="18" t="n">
        <x:v>21</x:v>
      </x:c>
      <x:c r="G349" s="19" t="n">
        <x:v>0.922</x:v>
      </x:c>
      <x:c r="H349" s="18" t="n">
        <x:v>66998</x:v>
      </x:c>
      <x:c r="I349" s="18" t="n">
        <x:v>5</x:v>
      </x:c>
      <x:c r="J349" s="18" t="n">
        <x:v>5</x:v>
      </x:c>
      <x:c r="K349" s="18" t="n">
        <x:v>113</x:v>
      </x:c>
      <x:c r="L349" s="14" t="n">
        <x:f>IFERROR(E349/F349,0)</x:f>
        <x:v>0.9047619047619048</x:v>
      </x:c>
      <x:c r="M349" s="16" t="n">
        <x:f>IFERROR(H349/D349,0)</x:f>
        <x:v>482</x:v>
      </x:c>
      <x:c r="N349" s="14" t="n">
        <x:f>IFERROR(J349/I349,0)</x:f>
        <x:v>1</x:v>
      </x:c>
      <x:c r="O349" s="14" t="n">
        <x:f>IFERROR(K349/D349,0)</x:f>
        <x:v>0.8129496402877698</x:v>
      </x:c>
      <x:c r="P349" t="n">
        <x:f>IF(L349&lt;'KPI TARGETS'!$B$6,1,0)+IF(G349&lt;'KPI TARGETS'!$B$7,1,0)+IF(M349&gt;'KPI TARGETS'!$B$8,1,0)+IF(N349&lt;'KPI TARGETS'!$B$9,1,0)+IF(O349&lt;'KPI TARGETS'!$B$10,1,0)</x:f>
        <x:v>2</x:v>
      </x:c>
      <x:c r="Q349" t="str">
        <x:f>IF(P349&gt;='KPI TARGETS'!$B$11,"HIGH",IF(P349=1,"WATCH","ON TRACK"))</x:f>
        <x:v>HIGH</x:v>
      </x:c>
      <x:c r="R349" s="18" t="str"/>
    </x:row>
    <x:row r="350">
      <x:c r="A350" t="str">
        <x:v>W3</x:v>
      </x:c>
      <x:c r="B350" t="str">
        <x:v>TL 07</x:v>
      </x:c>
      <x:c r="C350" t="str">
        <x:v>T07-A04</x:v>
      </x:c>
      <x:c r="D350" s="18" t="n">
        <x:v>158</x:v>
      </x:c>
      <x:c r="E350" s="18" t="n">
        <x:v>15</x:v>
      </x:c>
      <x:c r="F350" s="18" t="n">
        <x:v>18</x:v>
      </x:c>
      <x:c r="G350" s="19" t="n">
        <x:v>0.902</x:v>
      </x:c>
      <x:c r="H350" s="18" t="n">
        <x:v>87848</x:v>
      </x:c>
      <x:c r="I350" s="18" t="n">
        <x:v>5</x:v>
      </x:c>
      <x:c r="J350" s="18" t="n">
        <x:v>5</x:v>
      </x:c>
      <x:c r="K350" s="18" t="n">
        <x:v>149</x:v>
      </x:c>
      <x:c r="L350" s="14" t="n">
        <x:f>IFERROR(E350/F350,0)</x:f>
        <x:v>0.8333333333333334</x:v>
      </x:c>
      <x:c r="M350" s="16" t="n">
        <x:f>IFERROR(H350/D350,0)</x:f>
        <x:v>556</x:v>
      </x:c>
      <x:c r="N350" s="14" t="n">
        <x:f>IFERROR(J350/I350,0)</x:f>
        <x:v>1</x:v>
      </x:c>
      <x:c r="O350" s="14" t="n">
        <x:f>IFERROR(K350/D350,0)</x:f>
        <x:v>0.9430379746835443</x:v>
      </x:c>
      <x:c r="P350" t="n">
        <x:f>IF(L350&lt;'KPI TARGETS'!$B$6,1,0)+IF(G350&lt;'KPI TARGETS'!$B$7,1,0)+IF(M350&gt;'KPI TARGETS'!$B$8,1,0)+IF(N350&lt;'KPI TARGETS'!$B$9,1,0)+IF(O350&lt;'KPI TARGETS'!$B$10,1,0)</x:f>
        <x:v>3</x:v>
      </x:c>
      <x:c r="Q350" t="str">
        <x:f>IF(P350&gt;='KPI TARGETS'!$B$11,"HIGH",IF(P350=1,"WATCH","ON TRACK"))</x:f>
        <x:v>HIGH</x:v>
      </x:c>
      <x:c r="R350" s="18" t="str"/>
    </x:row>
    <x:row r="351">
      <x:c r="A351" t="str">
        <x:v>W3</x:v>
      </x:c>
      <x:c r="B351" t="str">
        <x:v>TL 07</x:v>
      </x:c>
      <x:c r="C351" t="str">
        <x:v>T07-A05</x:v>
      </x:c>
      <x:c r="D351" s="18" t="n">
        <x:v>160</x:v>
      </x:c>
      <x:c r="E351" s="18" t="n">
        <x:v>22</x:v>
      </x:c>
      <x:c r="F351" s="18" t="n">
        <x:v>24</x:v>
      </x:c>
      <x:c r="G351" s="19" t="n">
        <x:v>0.958</x:v>
      </x:c>
      <x:c r="H351" s="18" t="n">
        <x:v>71040</x:v>
      </x:c>
      <x:c r="I351" s="18" t="n">
        <x:v>5</x:v>
      </x:c>
      <x:c r="J351" s="18" t="n">
        <x:v>5</x:v>
      </x:c>
      <x:c r="K351" s="18" t="n">
        <x:v>130</x:v>
      </x:c>
      <x:c r="L351" s="14" t="n">
        <x:f>IFERROR(E351/F351,0)</x:f>
        <x:v>0.9166666666666666</x:v>
      </x:c>
      <x:c r="M351" s="16" t="n">
        <x:f>IFERROR(H351/D351,0)</x:f>
        <x:v>444</x:v>
      </x:c>
      <x:c r="N351" s="14" t="n">
        <x:f>IFERROR(J351/I351,0)</x:f>
        <x:v>1</x:v>
      </x:c>
      <x:c r="O351" s="14" t="n">
        <x:f>IFERROR(K351/D351,0)</x:f>
        <x:v>0.8125</x:v>
      </x:c>
      <x:c r="P351" t="n">
        <x:f>IF(L351&lt;'KPI TARGETS'!$B$6,1,0)+IF(G351&lt;'KPI TARGETS'!$B$7,1,0)+IF(M351&gt;'KPI TARGETS'!$B$8,1,0)+IF(N351&lt;'KPI TARGETS'!$B$9,1,0)+IF(O351&lt;'KPI TARGETS'!$B$10,1,0)</x:f>
        <x:v>1</x:v>
      </x:c>
      <x:c r="Q351" t="str">
        <x:f>IF(P351&gt;='KPI TARGETS'!$B$11,"HIGH",IF(P351=1,"WATCH","ON TRACK"))</x:f>
        <x:v>WATCH</x:v>
      </x:c>
      <x:c r="R351" s="18" t="str"/>
    </x:row>
    <x:row r="352">
      <x:c r="A352" t="str">
        <x:v>W3</x:v>
      </x:c>
      <x:c r="B352" t="str">
        <x:v>TL 07</x:v>
      </x:c>
      <x:c r="C352" t="str">
        <x:v>T07-A06</x:v>
      </x:c>
      <x:c r="D352" s="18" t="n">
        <x:v>107</x:v>
      </x:c>
      <x:c r="E352" s="18" t="n">
        <x:v>15</x:v>
      </x:c>
      <x:c r="F352" s="18" t="n">
        <x:v>16</x:v>
      </x:c>
      <x:c r="G352" s="19" t="n">
        <x:v>0.893</x:v>
      </x:c>
      <x:c r="H352" s="18" t="n">
        <x:v>62060</x:v>
      </x:c>
      <x:c r="I352" s="18" t="n">
        <x:v>5</x:v>
      </x:c>
      <x:c r="J352" s="18" t="n">
        <x:v>5</x:v>
      </x:c>
      <x:c r="K352" s="18" t="n">
        <x:v>92</x:v>
      </x:c>
      <x:c r="L352" s="14" t="n">
        <x:f>IFERROR(E352/F352,0)</x:f>
        <x:v>0.9375</x:v>
      </x:c>
      <x:c r="M352" s="16" t="n">
        <x:f>IFERROR(H352/D352,0)</x:f>
        <x:v>580</x:v>
      </x:c>
      <x:c r="N352" s="14" t="n">
        <x:f>IFERROR(J352/I352,0)</x:f>
        <x:v>1</x:v>
      </x:c>
      <x:c r="O352" s="14" t="n">
        <x:f>IFERROR(K352/D352,0)</x:f>
        <x:v>0.8598130841121495</x:v>
      </x:c>
      <x:c r="P352" t="n">
        <x:f>IF(L352&lt;'KPI TARGETS'!$B$6,1,0)+IF(G352&lt;'KPI TARGETS'!$B$7,1,0)+IF(M352&gt;'KPI TARGETS'!$B$8,1,0)+IF(N352&lt;'KPI TARGETS'!$B$9,1,0)+IF(O352&lt;'KPI TARGETS'!$B$10,1,0)</x:f>
        <x:v>3</x:v>
      </x:c>
      <x:c r="Q352" t="str">
        <x:f>IF(P352&gt;='KPI TARGETS'!$B$11,"HIGH",IF(P352=1,"WATCH","ON TRACK"))</x:f>
        <x:v>HIGH</x:v>
      </x:c>
      <x:c r="R352" s="18" t="str"/>
    </x:row>
    <x:row r="353">
      <x:c r="A353" t="str">
        <x:v>W3</x:v>
      </x:c>
      <x:c r="B353" t="str">
        <x:v>TL 07</x:v>
      </x:c>
      <x:c r="C353" t="str">
        <x:v>T07-A07</x:v>
      </x:c>
      <x:c r="D353" s="18" t="n">
        <x:v>105</x:v>
      </x:c>
      <x:c r="E353" s="18" t="n">
        <x:v>19</x:v>
      </x:c>
      <x:c r="F353" s="18" t="n">
        <x:v>21</x:v>
      </x:c>
      <x:c r="G353" s="19" t="n">
        <x:v>0.925</x:v>
      </x:c>
      <x:c r="H353" s="18" t="n">
        <x:v>45045</x:v>
      </x:c>
      <x:c r="I353" s="18" t="n">
        <x:v>5</x:v>
      </x:c>
      <x:c r="J353" s="18" t="n">
        <x:v>5</x:v>
      </x:c>
      <x:c r="K353" s="18" t="n">
        <x:v>93</x:v>
      </x:c>
      <x:c r="L353" s="14" t="n">
        <x:f>IFERROR(E353/F353,0)</x:f>
        <x:v>0.9047619047619048</x:v>
      </x:c>
      <x:c r="M353" s="16" t="n">
        <x:f>IFERROR(H353/D353,0)</x:f>
        <x:v>429</x:v>
      </x:c>
      <x:c r="N353" s="14" t="n">
        <x:f>IFERROR(J353/I353,0)</x:f>
        <x:v>1</x:v>
      </x:c>
      <x:c r="O353" s="14" t="n">
        <x:f>IFERROR(K353/D353,0)</x:f>
        <x:v>0.8857142857142857</x:v>
      </x:c>
      <x:c r="P353" t="n">
        <x:f>IF(L353&lt;'KPI TARGETS'!$B$6,1,0)+IF(G353&lt;'KPI TARGETS'!$B$7,1,0)+IF(M353&gt;'KPI TARGETS'!$B$8,1,0)+IF(N353&lt;'KPI TARGETS'!$B$9,1,0)+IF(O353&lt;'KPI TARGETS'!$B$10,1,0)</x:f>
        <x:v>1</x:v>
      </x:c>
      <x:c r="Q353" t="str">
        <x:f>IF(P353&gt;='KPI TARGETS'!$B$11,"HIGH",IF(P353=1,"WATCH","ON TRACK"))</x:f>
        <x:v>WATCH</x:v>
      </x:c>
      <x:c r="R353" s="18" t="str"/>
    </x:row>
    <x:row r="354">
      <x:c r="A354" t="str">
        <x:v>W3</x:v>
      </x:c>
      <x:c r="B354" t="str">
        <x:v>TL 07</x:v>
      </x:c>
      <x:c r="C354" t="str">
        <x:v>T07-A08</x:v>
      </x:c>
      <x:c r="D354" s="18" t="n">
        <x:v>101</x:v>
      </x:c>
      <x:c r="E354" s="18" t="n">
        <x:v>28</x:v>
      </x:c>
      <x:c r="F354" s="18" t="n">
        <x:v>32</x:v>
      </x:c>
      <x:c r="G354" s="19" t="n">
        <x:v>0.886</x:v>
      </x:c>
      <x:c r="H354" s="18" t="n">
        <x:v>48985</x:v>
      </x:c>
      <x:c r="I354" s="18" t="n">
        <x:v>5</x:v>
      </x:c>
      <x:c r="J354" s="18" t="n">
        <x:v>5</x:v>
      </x:c>
      <x:c r="K354" s="18" t="n">
        <x:v>97</x:v>
      </x:c>
      <x:c r="L354" s="14" t="n">
        <x:f>IFERROR(E354/F354,0)</x:f>
        <x:v>0.875</x:v>
      </x:c>
      <x:c r="M354" s="16" t="n">
        <x:f>IFERROR(H354/D354,0)</x:f>
        <x:v>485</x:v>
      </x:c>
      <x:c r="N354" s="14" t="n">
        <x:f>IFERROR(J354/I354,0)</x:f>
        <x:v>1</x:v>
      </x:c>
      <x:c r="O354" s="14" t="n">
        <x:f>IFERROR(K354/D354,0)</x:f>
        <x:v>0.9603960396039604</x:v>
      </x:c>
      <x:c r="P354" t="n">
        <x:f>IF(L354&lt;'KPI TARGETS'!$B$6,1,0)+IF(G354&lt;'KPI TARGETS'!$B$7,1,0)+IF(M354&gt;'KPI TARGETS'!$B$8,1,0)+IF(N354&lt;'KPI TARGETS'!$B$9,1,0)+IF(O354&lt;'KPI TARGETS'!$B$10,1,0)</x:f>
        <x:v>2</x:v>
      </x:c>
      <x:c r="Q354" t="str">
        <x:f>IF(P354&gt;='KPI TARGETS'!$B$11,"HIGH",IF(P354=1,"WATCH","ON TRACK"))</x:f>
        <x:v>HIGH</x:v>
      </x:c>
      <x:c r="R354" s="18" t="str"/>
    </x:row>
    <x:row r="355">
      <x:c r="A355" t="str">
        <x:v>W3</x:v>
      </x:c>
      <x:c r="B355" t="str">
        <x:v>TL 07</x:v>
      </x:c>
      <x:c r="C355" t="str">
        <x:v>T07-A09</x:v>
      </x:c>
      <x:c r="D355" s="18" t="n">
        <x:v>119</x:v>
      </x:c>
      <x:c r="E355" s="18" t="n">
        <x:v>19</x:v>
      </x:c>
      <x:c r="F355" s="18" t="n">
        <x:v>21</x:v>
      </x:c>
      <x:c r="G355" s="19" t="n">
        <x:v>0.929</x:v>
      </x:c>
      <x:c r="H355" s="18" t="n">
        <x:v>66997</x:v>
      </x:c>
      <x:c r="I355" s="18" t="n">
        <x:v>5</x:v>
      </x:c>
      <x:c r="J355" s="18" t="n">
        <x:v>5</x:v>
      </x:c>
      <x:c r="K355" s="18" t="n">
        <x:v>113</x:v>
      </x:c>
      <x:c r="L355" s="14" t="n">
        <x:f>IFERROR(E355/F355,0)</x:f>
        <x:v>0.9047619047619048</x:v>
      </x:c>
      <x:c r="M355" s="16" t="n">
        <x:f>IFERROR(H355/D355,0)</x:f>
        <x:v>563</x:v>
      </x:c>
      <x:c r="N355" s="14" t="n">
        <x:f>IFERROR(J355/I355,0)</x:f>
        <x:v>1</x:v>
      </x:c>
      <x:c r="O355" s="14" t="n">
        <x:f>IFERROR(K355/D355,0)</x:f>
        <x:v>0.9495798319327731</x:v>
      </x:c>
      <x:c r="P355" t="n">
        <x:f>IF(L355&lt;'KPI TARGETS'!$B$6,1,0)+IF(G355&lt;'KPI TARGETS'!$B$7,1,0)+IF(M355&gt;'KPI TARGETS'!$B$8,1,0)+IF(N355&lt;'KPI TARGETS'!$B$9,1,0)+IF(O355&lt;'KPI TARGETS'!$B$10,1,0)</x:f>
        <x:v>2</x:v>
      </x:c>
      <x:c r="Q355" t="str">
        <x:f>IF(P355&gt;='KPI TARGETS'!$B$11,"HIGH",IF(P355=1,"WATCH","ON TRACK"))</x:f>
        <x:v>HIGH</x:v>
      </x:c>
      <x:c r="R355" s="18" t="str"/>
    </x:row>
    <x:row r="356">
      <x:c r="A356" t="str">
        <x:v>W3</x:v>
      </x:c>
      <x:c r="B356" t="str">
        <x:v>TL 07</x:v>
      </x:c>
      <x:c r="C356" t="str">
        <x:v>T07-A10</x:v>
      </x:c>
      <x:c r="D356" s="18" t="n">
        <x:v>86</x:v>
      </x:c>
      <x:c r="E356" s="18" t="n">
        <x:v>14</x:v>
      </x:c>
      <x:c r="F356" s="18" t="n">
        <x:v>15</x:v>
      </x:c>
      <x:c r="G356" s="19" t="n">
        <x:v>0.891</x:v>
      </x:c>
      <x:c r="H356" s="18" t="n">
        <x:v>48160</x:v>
      </x:c>
      <x:c r="I356" s="18" t="n">
        <x:v>5</x:v>
      </x:c>
      <x:c r="J356" s="18" t="n">
        <x:v>5</x:v>
      </x:c>
      <x:c r="K356" s="18" t="n">
        <x:v>76</x:v>
      </x:c>
      <x:c r="L356" s="14" t="n">
        <x:f>IFERROR(E356/F356,0)</x:f>
        <x:v>0.9333333333333333</x:v>
      </x:c>
      <x:c r="M356" s="16" t="n">
        <x:f>IFERROR(H356/D356,0)</x:f>
        <x:v>560</x:v>
      </x:c>
      <x:c r="N356" s="14" t="n">
        <x:f>IFERROR(J356/I356,0)</x:f>
        <x:v>1</x:v>
      </x:c>
      <x:c r="O356" s="14" t="n">
        <x:f>IFERROR(K356/D356,0)</x:f>
        <x:v>0.8837209302325582</x:v>
      </x:c>
      <x:c r="P356" t="n">
        <x:f>IF(L356&lt;'KPI TARGETS'!$B$6,1,0)+IF(G356&lt;'KPI TARGETS'!$B$7,1,0)+IF(M356&gt;'KPI TARGETS'!$B$8,1,0)+IF(N356&lt;'KPI TARGETS'!$B$9,1,0)+IF(O356&lt;'KPI TARGETS'!$B$10,1,0)</x:f>
        <x:v>2</x:v>
      </x:c>
      <x:c r="Q356" t="str">
        <x:f>IF(P356&gt;='KPI TARGETS'!$B$11,"HIGH",IF(P356=1,"WATCH","ON TRACK"))</x:f>
        <x:v>HIGH</x:v>
      </x:c>
      <x:c r="R356" s="18" t="str"/>
    </x:row>
    <x:row r="357">
      <x:c r="A357" t="str">
        <x:v>W3</x:v>
      </x:c>
      <x:c r="B357" t="str">
        <x:v>TL 07</x:v>
      </x:c>
      <x:c r="C357" t="str">
        <x:v>T07-A11</x:v>
      </x:c>
      <x:c r="D357" s="18" t="n">
        <x:v>94</x:v>
      </x:c>
      <x:c r="E357" s="18" t="n">
        <x:v>27</x:v>
      </x:c>
      <x:c r="F357" s="18" t="n">
        <x:v>33</x:v>
      </x:c>
      <x:c r="G357" s="19" t="n">
        <x:v>0.884</x:v>
      </x:c>
      <x:c r="H357" s="18" t="n">
        <x:v>48034</x:v>
      </x:c>
      <x:c r="I357" s="18" t="n">
        <x:v>5</x:v>
      </x:c>
      <x:c r="J357" s="18" t="n">
        <x:v>5</x:v>
      </x:c>
      <x:c r="K357" s="18" t="n">
        <x:v>85</x:v>
      </x:c>
      <x:c r="L357" s="14" t="n">
        <x:f>IFERROR(E357/F357,0)</x:f>
        <x:v>0.8181818181818182</x:v>
      </x:c>
      <x:c r="M357" s="16" t="n">
        <x:f>IFERROR(H357/D357,0)</x:f>
        <x:v>511</x:v>
      </x:c>
      <x:c r="N357" s="14" t="n">
        <x:f>IFERROR(J357/I357,0)</x:f>
        <x:v>1</x:v>
      </x:c>
      <x:c r="O357" s="14" t="n">
        <x:f>IFERROR(K357/D357,0)</x:f>
        <x:v>0.9042553191489362</x:v>
      </x:c>
      <x:c r="P357" t="n">
        <x:f>IF(L357&lt;'KPI TARGETS'!$B$6,1,0)+IF(G357&lt;'KPI TARGETS'!$B$7,1,0)+IF(M357&gt;'KPI TARGETS'!$B$8,1,0)+IF(N357&lt;'KPI TARGETS'!$B$9,1,0)+IF(O357&lt;'KPI TARGETS'!$B$10,1,0)</x:f>
        <x:v>3</x:v>
      </x:c>
      <x:c r="Q357" t="str">
        <x:f>IF(P357&gt;='KPI TARGETS'!$B$11,"HIGH",IF(P357=1,"WATCH","ON TRACK"))</x:f>
        <x:v>HIGH</x:v>
      </x:c>
      <x:c r="R357" s="18" t="str"/>
    </x:row>
    <x:row r="358">
      <x:c r="A358" t="str">
        <x:v>W3</x:v>
      </x:c>
      <x:c r="B358" t="str">
        <x:v>TL 07</x:v>
      </x:c>
      <x:c r="C358" t="str">
        <x:v>T07-A12</x:v>
      </x:c>
      <x:c r="D358" s="18" t="n">
        <x:v>123</x:v>
      </x:c>
      <x:c r="E358" s="18" t="n">
        <x:v>17</x:v>
      </x:c>
      <x:c r="F358" s="18" t="n">
        <x:v>20</x:v>
      </x:c>
      <x:c r="G358" s="19" t="n">
        <x:v>0.899</x:v>
      </x:c>
      <x:c r="H358" s="18" t="n">
        <x:v>53136</x:v>
      </x:c>
      <x:c r="I358" s="18" t="n">
        <x:v>5</x:v>
      </x:c>
      <x:c r="J358" s="18" t="n">
        <x:v>5</x:v>
      </x:c>
      <x:c r="K358" s="18" t="n">
        <x:v>100</x:v>
      </x:c>
      <x:c r="L358" s="14" t="n">
        <x:f>IFERROR(E358/F358,0)</x:f>
        <x:v>0.85</x:v>
      </x:c>
      <x:c r="M358" s="16" t="n">
        <x:f>IFERROR(H358/D358,0)</x:f>
        <x:v>432</x:v>
      </x:c>
      <x:c r="N358" s="14" t="n">
        <x:f>IFERROR(J358/I358,0)</x:f>
        <x:v>1</x:v>
      </x:c>
      <x:c r="O358" s="14" t="n">
        <x:f>IFERROR(K358/D358,0)</x:f>
        <x:v>0.8130081300813008</x:v>
      </x:c>
      <x:c r="P358" t="n">
        <x:f>IF(L358&lt;'KPI TARGETS'!$B$6,1,0)+IF(G358&lt;'KPI TARGETS'!$B$7,1,0)+IF(M358&gt;'KPI TARGETS'!$B$8,1,0)+IF(N358&lt;'KPI TARGETS'!$B$9,1,0)+IF(O358&lt;'KPI TARGETS'!$B$10,1,0)</x:f>
        <x:v>3</x:v>
      </x:c>
      <x:c r="Q358" t="str">
        <x:f>IF(P358&gt;='KPI TARGETS'!$B$11,"HIGH",IF(P358=1,"WATCH","ON TRACK"))</x:f>
        <x:v>HIGH</x:v>
      </x:c>
      <x:c r="R358" s="18" t="str"/>
    </x:row>
    <x:row r="359">
      <x:c r="A359" t="str">
        <x:v>W3</x:v>
      </x:c>
      <x:c r="B359" t="str">
        <x:v>TL 07</x:v>
      </x:c>
      <x:c r="C359" t="str">
        <x:v>T07-A13</x:v>
      </x:c>
      <x:c r="D359" s="18" t="n">
        <x:v>145</x:v>
      </x:c>
      <x:c r="E359" s="18" t="n">
        <x:v>27</x:v>
      </x:c>
      <x:c r="F359" s="18" t="n">
        <x:v>28</x:v>
      </x:c>
      <x:c r="G359" s="19" t="n">
        <x:v>0.982</x:v>
      </x:c>
      <x:c r="H359" s="18" t="n">
        <x:v>84535</x:v>
      </x:c>
      <x:c r="I359" s="18" t="n">
        <x:v>5</x:v>
      </x:c>
      <x:c r="J359" s="18" t="n">
        <x:v>5</x:v>
      </x:c>
      <x:c r="K359" s="18" t="n">
        <x:v>140</x:v>
      </x:c>
      <x:c r="L359" s="14" t="n">
        <x:f>IFERROR(E359/F359,0)</x:f>
        <x:v>0.9642857142857143</x:v>
      </x:c>
      <x:c r="M359" s="16" t="n">
        <x:f>IFERROR(H359/D359,0)</x:f>
        <x:v>583</x:v>
      </x:c>
      <x:c r="N359" s="14" t="n">
        <x:f>IFERROR(J359/I359,0)</x:f>
        <x:v>1</x:v>
      </x:c>
      <x:c r="O359" s="14" t="n">
        <x:f>IFERROR(K359/D359,0)</x:f>
        <x:v>0.9655172413793104</x:v>
      </x:c>
      <x:c r="P359" t="n">
        <x:f>IF(L359&lt;'KPI TARGETS'!$B$6,1,0)+IF(G359&lt;'KPI TARGETS'!$B$7,1,0)+IF(M359&gt;'KPI TARGETS'!$B$8,1,0)+IF(N359&lt;'KPI TARGETS'!$B$9,1,0)+IF(O359&lt;'KPI TARGETS'!$B$10,1,0)</x:f>
        <x:v>1</x:v>
      </x:c>
      <x:c r="Q359" t="str">
        <x:f>IF(P359&gt;='KPI TARGETS'!$B$11,"HIGH",IF(P359=1,"WATCH","ON TRACK"))</x:f>
        <x:v>WATCH</x:v>
      </x:c>
      <x:c r="R359" s="18" t="str"/>
    </x:row>
    <x:row r="360">
      <x:c r="A360" t="str">
        <x:v>W3</x:v>
      </x:c>
      <x:c r="B360" t="str">
        <x:v>TL 07</x:v>
      </x:c>
      <x:c r="C360" t="str">
        <x:v>T07-A14</x:v>
      </x:c>
      <x:c r="D360" s="18" t="n">
        <x:v>144</x:v>
      </x:c>
      <x:c r="E360" s="18" t="n">
        <x:v>30</x:v>
      </x:c>
      <x:c r="F360" s="18" t="n">
        <x:v>32</x:v>
      </x:c>
      <x:c r="G360" s="19" t="n">
        <x:v>0.922</x:v>
      </x:c>
      <x:c r="H360" s="18" t="n">
        <x:v>68688</x:v>
      </x:c>
      <x:c r="I360" s="18" t="n">
        <x:v>5</x:v>
      </x:c>
      <x:c r="J360" s="18" t="n">
        <x:v>5</x:v>
      </x:c>
      <x:c r="K360" s="18" t="n">
        <x:v>131</x:v>
      </x:c>
      <x:c r="L360" s="14" t="n">
        <x:f>IFERROR(E360/F360,0)</x:f>
        <x:v>0.9375</x:v>
      </x:c>
      <x:c r="M360" s="16" t="n">
        <x:f>IFERROR(H360/D360,0)</x:f>
        <x:v>477</x:v>
      </x:c>
      <x:c r="N360" s="14" t="n">
        <x:f>IFERROR(J360/I360,0)</x:f>
        <x:v>1</x:v>
      </x:c>
      <x:c r="O360" s="14" t="n">
        <x:f>IFERROR(K360/D360,0)</x:f>
        <x:v>0.9097222222222222</x:v>
      </x:c>
      <x:c r="P360" t="n">
        <x:f>IF(L360&lt;'KPI TARGETS'!$B$6,1,0)+IF(G360&lt;'KPI TARGETS'!$B$7,1,0)+IF(M360&gt;'KPI TARGETS'!$B$8,1,0)+IF(N360&lt;'KPI TARGETS'!$B$9,1,0)+IF(O360&lt;'KPI TARGETS'!$B$10,1,0)</x:f>
        <x:v>1</x:v>
      </x:c>
      <x:c r="Q360" t="str">
        <x:f>IF(P360&gt;='KPI TARGETS'!$B$11,"HIGH",IF(P360=1,"WATCH","ON TRACK"))</x:f>
        <x:v>WATCH</x:v>
      </x:c>
      <x:c r="R360" s="18" t="str"/>
    </x:row>
    <x:row r="361">
      <x:c r="A361" t="str">
        <x:v>W3</x:v>
      </x:c>
      <x:c r="B361" t="str">
        <x:v>TL 07</x:v>
      </x:c>
      <x:c r="C361" t="str">
        <x:v>T07-A15</x:v>
      </x:c>
      <x:c r="D361" s="18" t="n">
        <x:v>146</x:v>
      </x:c>
      <x:c r="E361" s="18" t="n">
        <x:v>30</x:v>
      </x:c>
      <x:c r="F361" s="18" t="n">
        <x:v>34</x:v>
      </x:c>
      <x:c r="G361" s="19" t="n">
        <x:v>0.972</x:v>
      </x:c>
      <x:c r="H361" s="18" t="n">
        <x:v>71248</x:v>
      </x:c>
      <x:c r="I361" s="18" t="n">
        <x:v>5</x:v>
      </x:c>
      <x:c r="J361" s="18" t="n">
        <x:v>5</x:v>
      </x:c>
      <x:c r="K361" s="18" t="n">
        <x:v>133</x:v>
      </x:c>
      <x:c r="L361" s="14" t="n">
        <x:f>IFERROR(E361/F361,0)</x:f>
        <x:v>0.8823529411764706</x:v>
      </x:c>
      <x:c r="M361" s="16" t="n">
        <x:f>IFERROR(H361/D361,0)</x:f>
        <x:v>488</x:v>
      </x:c>
      <x:c r="N361" s="14" t="n">
        <x:f>IFERROR(J361/I361,0)</x:f>
        <x:v>1</x:v>
      </x:c>
      <x:c r="O361" s="14" t="n">
        <x:f>IFERROR(K361/D361,0)</x:f>
        <x:v>0.910958904109589</x:v>
      </x:c>
      <x:c r="P361" t="n">
        <x:f>IF(L361&lt;'KPI TARGETS'!$B$6,1,0)+IF(G361&lt;'KPI TARGETS'!$B$7,1,0)+IF(M361&gt;'KPI TARGETS'!$B$8,1,0)+IF(N361&lt;'KPI TARGETS'!$B$9,1,0)+IF(O361&lt;'KPI TARGETS'!$B$10,1,0)</x:f>
        <x:v>1</x:v>
      </x:c>
      <x:c r="Q361" t="str">
        <x:f>IF(P361&gt;='KPI TARGETS'!$B$11,"HIGH",IF(P361=1,"WATCH","ON TRACK"))</x:f>
        <x:v>WATCH</x:v>
      </x:c>
      <x:c r="R361" s="18" t="str"/>
    </x:row>
    <x:row r="362">
      <x:c r="A362" t="str">
        <x:v>W3</x:v>
      </x:c>
      <x:c r="B362" t="str">
        <x:v>TL 08</x:v>
      </x:c>
      <x:c r="C362" t="str">
        <x:v>T08-A01</x:v>
      </x:c>
      <x:c r="D362" s="18" t="n">
        <x:v>133</x:v>
      </x:c>
      <x:c r="E362" s="18" t="n">
        <x:v>26</x:v>
      </x:c>
      <x:c r="F362" s="18" t="n">
        <x:v>27</x:v>
      </x:c>
      <x:c r="G362" s="19" t="n">
        <x:v>0.88</x:v>
      </x:c>
      <x:c r="H362" s="18" t="n">
        <x:v>62377</x:v>
      </x:c>
      <x:c r="I362" s="18" t="n">
        <x:v>5</x:v>
      </x:c>
      <x:c r="J362" s="18" t="n">
        <x:v>5</x:v>
      </x:c>
      <x:c r="K362" s="18" t="n">
        <x:v>120</x:v>
      </x:c>
      <x:c r="L362" s="14" t="n">
        <x:f>IFERROR(E362/F362,0)</x:f>
        <x:v>0.9629629629629629</x:v>
      </x:c>
      <x:c r="M362" s="16" t="n">
        <x:f>IFERROR(H362/D362,0)</x:f>
        <x:v>469</x:v>
      </x:c>
      <x:c r="N362" s="14" t="n">
        <x:f>IFERROR(J362/I362,0)</x:f>
        <x:v>1</x:v>
      </x:c>
      <x:c r="O362" s="14" t="n">
        <x:f>IFERROR(K362/D362,0)</x:f>
        <x:v>0.9022556390977443</x:v>
      </x:c>
      <x:c r="P362" t="n">
        <x:f>IF(L362&lt;'KPI TARGETS'!$B$6,1,0)+IF(G362&lt;'KPI TARGETS'!$B$7,1,0)+IF(M362&gt;'KPI TARGETS'!$B$8,1,0)+IF(N362&lt;'KPI TARGETS'!$B$9,1,0)+IF(O362&lt;'KPI TARGETS'!$B$10,1,0)</x:f>
        <x:v>1</x:v>
      </x:c>
      <x:c r="Q362" t="str">
        <x:f>IF(P362&gt;='KPI TARGETS'!$B$11,"HIGH",IF(P362=1,"WATCH","ON TRACK"))</x:f>
        <x:v>WATCH</x:v>
      </x:c>
      <x:c r="R362" s="18" t="str"/>
    </x:row>
    <x:row r="363">
      <x:c r="A363" t="str">
        <x:v>W3</x:v>
      </x:c>
      <x:c r="B363" t="str">
        <x:v>TL 08</x:v>
      </x:c>
      <x:c r="C363" t="str">
        <x:v>T08-A02</x:v>
      </x:c>
      <x:c r="D363" s="18" t="n">
        <x:v>91</x:v>
      </x:c>
      <x:c r="E363" s="18" t="n">
        <x:v>22</x:v>
      </x:c>
      <x:c r="F363" s="18" t="n">
        <x:v>27</x:v>
      </x:c>
      <x:c r="G363" s="19" t="n">
        <x:v>0.867</x:v>
      </x:c>
      <x:c r="H363" s="18" t="n">
        <x:v>39858</x:v>
      </x:c>
      <x:c r="I363" s="18" t="n">
        <x:v>5</x:v>
      </x:c>
      <x:c r="J363" s="18" t="n">
        <x:v>5</x:v>
      </x:c>
      <x:c r="K363" s="18" t="n">
        <x:v>86</x:v>
      </x:c>
      <x:c r="L363" s="14" t="n">
        <x:f>IFERROR(E363/F363,0)</x:f>
        <x:v>0.8148148148148148</x:v>
      </x:c>
      <x:c r="M363" s="16" t="n">
        <x:f>IFERROR(H363/D363,0)</x:f>
        <x:v>438</x:v>
      </x:c>
      <x:c r="N363" s="14" t="n">
        <x:f>IFERROR(J363/I363,0)</x:f>
        <x:v>1</x:v>
      </x:c>
      <x:c r="O363" s="14" t="n">
        <x:f>IFERROR(K363/D363,0)</x:f>
        <x:v>0.945054945054945</x:v>
      </x:c>
      <x:c r="P363" t="n">
        <x:f>IF(L363&lt;'KPI TARGETS'!$B$6,1,0)+IF(G363&lt;'KPI TARGETS'!$B$7,1,0)+IF(M363&gt;'KPI TARGETS'!$B$8,1,0)+IF(N363&lt;'KPI TARGETS'!$B$9,1,0)+IF(O363&lt;'KPI TARGETS'!$B$10,1,0)</x:f>
        <x:v>2</x:v>
      </x:c>
      <x:c r="Q363" t="str">
        <x:f>IF(P363&gt;='KPI TARGETS'!$B$11,"HIGH",IF(P363=1,"WATCH","ON TRACK"))</x:f>
        <x:v>HIGH</x:v>
      </x:c>
      <x:c r="R363" s="18" t="str"/>
    </x:row>
    <x:row r="364">
      <x:c r="A364" t="str">
        <x:v>W3</x:v>
      </x:c>
      <x:c r="B364" t="str">
        <x:v>TL 08</x:v>
      </x:c>
      <x:c r="C364" t="str">
        <x:v>T08-A03</x:v>
      </x:c>
      <x:c r="D364" s="18" t="n">
        <x:v>118</x:v>
      </x:c>
      <x:c r="E364" s="18" t="n">
        <x:v>29</x:v>
      </x:c>
      <x:c r="F364" s="18" t="n">
        <x:v>31</x:v>
      </x:c>
      <x:c r="G364" s="19" t="n">
        <x:v>0.91</x:v>
      </x:c>
      <x:c r="H364" s="18" t="n">
        <x:v>54988</x:v>
      </x:c>
      <x:c r="I364" s="18" t="n">
        <x:v>5</x:v>
      </x:c>
      <x:c r="J364" s="18" t="n">
        <x:v>5</x:v>
      </x:c>
      <x:c r="K364" s="18" t="n">
        <x:v>97</x:v>
      </x:c>
      <x:c r="L364" s="14" t="n">
        <x:f>IFERROR(E364/F364,0)</x:f>
        <x:v>0.9354838709677419</x:v>
      </x:c>
      <x:c r="M364" s="16" t="n">
        <x:f>IFERROR(H364/D364,0)</x:f>
        <x:v>466</x:v>
      </x:c>
      <x:c r="N364" s="14" t="n">
        <x:f>IFERROR(J364/I364,0)</x:f>
        <x:v>1</x:v>
      </x:c>
      <x:c r="O364" s="14" t="n">
        <x:f>IFERROR(K364/D364,0)</x:f>
        <x:v>0.8220338983050848</x:v>
      </x:c>
      <x:c r="P364" t="n">
        <x:f>IF(L364&lt;'KPI TARGETS'!$B$6,1,0)+IF(G364&lt;'KPI TARGETS'!$B$7,1,0)+IF(M364&gt;'KPI TARGETS'!$B$8,1,0)+IF(N364&lt;'KPI TARGETS'!$B$9,1,0)+IF(O364&lt;'KPI TARGETS'!$B$10,1,0)</x:f>
        <x:v>2</x:v>
      </x:c>
      <x:c r="Q364" t="str">
        <x:f>IF(P364&gt;='KPI TARGETS'!$B$11,"HIGH",IF(P364=1,"WATCH","ON TRACK"))</x:f>
        <x:v>HIGH</x:v>
      </x:c>
      <x:c r="R364" s="18" t="str"/>
    </x:row>
    <x:row r="365">
      <x:c r="A365" t="str">
        <x:v>W3</x:v>
      </x:c>
      <x:c r="B365" t="str">
        <x:v>TL 08</x:v>
      </x:c>
      <x:c r="C365" t="str">
        <x:v>T08-A04</x:v>
      </x:c>
      <x:c r="D365" s="18" t="n">
        <x:v>154</x:v>
      </x:c>
      <x:c r="E365" s="18" t="n">
        <x:v>19</x:v>
      </x:c>
      <x:c r="F365" s="18" t="n">
        <x:v>23</x:v>
      </x:c>
      <x:c r="G365" s="19" t="n">
        <x:v>0.923</x:v>
      </x:c>
      <x:c r="H365" s="18" t="n">
        <x:v>66528</x:v>
      </x:c>
      <x:c r="I365" s="18" t="n">
        <x:v>5</x:v>
      </x:c>
      <x:c r="J365" s="18" t="n">
        <x:v>5</x:v>
      </x:c>
      <x:c r="K365" s="18" t="n">
        <x:v>136</x:v>
      </x:c>
      <x:c r="L365" s="14" t="n">
        <x:f>IFERROR(E365/F365,0)</x:f>
        <x:v>0.8260869565217391</x:v>
      </x:c>
      <x:c r="M365" s="16" t="n">
        <x:f>IFERROR(H365/D365,0)</x:f>
        <x:v>432</x:v>
      </x:c>
      <x:c r="N365" s="14" t="n">
        <x:f>IFERROR(J365/I365,0)</x:f>
        <x:v>1</x:v>
      </x:c>
      <x:c r="O365" s="14" t="n">
        <x:f>IFERROR(K365/D365,0)</x:f>
        <x:v>0.8831168831168831</x:v>
      </x:c>
      <x:c r="P365" t="n">
        <x:f>IF(L365&lt;'KPI TARGETS'!$B$6,1,0)+IF(G365&lt;'KPI TARGETS'!$B$7,1,0)+IF(M365&gt;'KPI TARGETS'!$B$8,1,0)+IF(N365&lt;'KPI TARGETS'!$B$9,1,0)+IF(O365&lt;'KPI TARGETS'!$B$10,1,0)</x:f>
        <x:v>2</x:v>
      </x:c>
      <x:c r="Q365" t="str">
        <x:f>IF(P365&gt;='KPI TARGETS'!$B$11,"HIGH",IF(P365=1,"WATCH","ON TRACK"))</x:f>
        <x:v>HIGH</x:v>
      </x:c>
      <x:c r="R365" s="18" t="str"/>
    </x:row>
    <x:row r="366">
      <x:c r="A366" t="str">
        <x:v>W3</x:v>
      </x:c>
      <x:c r="B366" t="str">
        <x:v>TL 08</x:v>
      </x:c>
      <x:c r="C366" t="str">
        <x:v>T08-A05</x:v>
      </x:c>
      <x:c r="D366" s="18" t="n">
        <x:v>121</x:v>
      </x:c>
      <x:c r="E366" s="18" t="n">
        <x:v>29</x:v>
      </x:c>
      <x:c r="F366" s="18" t="n">
        <x:v>33</x:v>
      </x:c>
      <x:c r="G366" s="19" t="n">
        <x:v>0.982</x:v>
      </x:c>
      <x:c r="H366" s="18" t="n">
        <x:v>47916</x:v>
      </x:c>
      <x:c r="I366" s="18" t="n">
        <x:v>5</x:v>
      </x:c>
      <x:c r="J366" s="18" t="n">
        <x:v>5</x:v>
      </x:c>
      <x:c r="K366" s="18" t="n">
        <x:v>109</x:v>
      </x:c>
      <x:c r="L366" s="14" t="n">
        <x:f>IFERROR(E366/F366,0)</x:f>
        <x:v>0.8787878787878788</x:v>
      </x:c>
      <x:c r="M366" s="16" t="n">
        <x:f>IFERROR(H366/D366,0)</x:f>
        <x:v>396</x:v>
      </x:c>
      <x:c r="N366" s="14" t="n">
        <x:f>IFERROR(J366/I366,0)</x:f>
        <x:v>1</x:v>
      </x:c>
      <x:c r="O366" s="14" t="n">
        <x:f>IFERROR(K366/D366,0)</x:f>
        <x:v>0.9008264462809917</x:v>
      </x:c>
      <x:c r="P366" t="n">
        <x:f>IF(L366&lt;'KPI TARGETS'!$B$6,1,0)+IF(G366&lt;'KPI TARGETS'!$B$7,1,0)+IF(M366&gt;'KPI TARGETS'!$B$8,1,0)+IF(N366&lt;'KPI TARGETS'!$B$9,1,0)+IF(O366&lt;'KPI TARGETS'!$B$10,1,0)</x:f>
        <x:v>1</x:v>
      </x:c>
      <x:c r="Q366" t="str">
        <x:f>IF(P366&gt;='KPI TARGETS'!$B$11,"HIGH",IF(P366=1,"WATCH","ON TRACK"))</x:f>
        <x:v>WATCH</x:v>
      </x:c>
      <x:c r="R366" s="18" t="str"/>
    </x:row>
    <x:row r="367">
      <x:c r="A367" t="str">
        <x:v>W3</x:v>
      </x:c>
      <x:c r="B367" t="str">
        <x:v>TL 08</x:v>
      </x:c>
      <x:c r="C367" t="str">
        <x:v>T08-A06</x:v>
      </x:c>
      <x:c r="D367" s="18" t="n">
        <x:v>117</x:v>
      </x:c>
      <x:c r="E367" s="18" t="n">
        <x:v>17</x:v>
      </x:c>
      <x:c r="F367" s="18" t="n">
        <x:v>21</x:v>
      </x:c>
      <x:c r="G367" s="19" t="n">
        <x:v>0.88</x:v>
      </x:c>
      <x:c r="H367" s="18" t="n">
        <x:v>57681</x:v>
      </x:c>
      <x:c r="I367" s="18" t="n">
        <x:v>5</x:v>
      </x:c>
      <x:c r="J367" s="18" t="n">
        <x:v>5</x:v>
      </x:c>
      <x:c r="K367" s="18" t="n">
        <x:v>103</x:v>
      </x:c>
      <x:c r="L367" s="14" t="n">
        <x:f>IFERROR(E367/F367,0)</x:f>
        <x:v>0.8095238095238095</x:v>
      </x:c>
      <x:c r="M367" s="16" t="n">
        <x:f>IFERROR(H367/D367,0)</x:f>
        <x:v>493</x:v>
      </x:c>
      <x:c r="N367" s="14" t="n">
        <x:f>IFERROR(J367/I367,0)</x:f>
        <x:v>1</x:v>
      </x:c>
      <x:c r="O367" s="14" t="n">
        <x:f>IFERROR(K367/D367,0)</x:f>
        <x:v>0.8803418803418803</x:v>
      </x:c>
      <x:c r="P367" t="n">
        <x:f>IF(L367&lt;'KPI TARGETS'!$B$6,1,0)+IF(G367&lt;'KPI TARGETS'!$B$7,1,0)+IF(M367&gt;'KPI TARGETS'!$B$8,1,0)+IF(N367&lt;'KPI TARGETS'!$B$9,1,0)+IF(O367&lt;'KPI TARGETS'!$B$10,1,0)</x:f>
        <x:v>2</x:v>
      </x:c>
      <x:c r="Q367" t="str">
        <x:f>IF(P367&gt;='KPI TARGETS'!$B$11,"HIGH",IF(P367=1,"WATCH","ON TRACK"))</x:f>
        <x:v>HIGH</x:v>
      </x:c>
      <x:c r="R367" s="18" t="str"/>
    </x:row>
    <x:row r="368">
      <x:c r="A368" t="str">
        <x:v>W3</x:v>
      </x:c>
      <x:c r="B368" t="str">
        <x:v>TL 08</x:v>
      </x:c>
      <x:c r="C368" t="str">
        <x:v>T08-A07</x:v>
      </x:c>
      <x:c r="D368" s="18" t="n">
        <x:v>134</x:v>
      </x:c>
      <x:c r="E368" s="18" t="n">
        <x:v>12</x:v>
      </x:c>
      <x:c r="F368" s="18" t="n">
        <x:v>15</x:v>
      </x:c>
      <x:c r="G368" s="19" t="n">
        <x:v>0.947</x:v>
      </x:c>
      <x:c r="H368" s="18" t="n">
        <x:v>73298</x:v>
      </x:c>
      <x:c r="I368" s="18" t="n">
        <x:v>5</x:v>
      </x:c>
      <x:c r="J368" s="18" t="n">
        <x:v>5</x:v>
      </x:c>
      <x:c r="K368" s="18" t="n">
        <x:v>121</x:v>
      </x:c>
      <x:c r="L368" s="14" t="n">
        <x:f>IFERROR(E368/F368,0)</x:f>
        <x:v>0.8</x:v>
      </x:c>
      <x:c r="M368" s="16" t="n">
        <x:f>IFERROR(H368/D368,0)</x:f>
        <x:v>547</x:v>
      </x:c>
      <x:c r="N368" s="14" t="n">
        <x:f>IFERROR(J368/I368,0)</x:f>
        <x:v>1</x:v>
      </x:c>
      <x:c r="O368" s="14" t="n">
        <x:f>IFERROR(K368/D368,0)</x:f>
        <x:v>0.9029850746268657</x:v>
      </x:c>
      <x:c r="P368" t="n">
        <x:f>IF(L368&lt;'KPI TARGETS'!$B$6,1,0)+IF(G368&lt;'KPI TARGETS'!$B$7,1,0)+IF(M368&gt;'KPI TARGETS'!$B$8,1,0)+IF(N368&lt;'KPI TARGETS'!$B$9,1,0)+IF(O368&lt;'KPI TARGETS'!$B$10,1,0)</x:f>
        <x:v>2</x:v>
      </x:c>
      <x:c r="Q368" t="str">
        <x:f>IF(P368&gt;='KPI TARGETS'!$B$11,"HIGH",IF(P368=1,"WATCH","ON TRACK"))</x:f>
        <x:v>HIGH</x:v>
      </x:c>
      <x:c r="R368" s="18" t="str"/>
    </x:row>
    <x:row r="369">
      <x:c r="A369" t="str">
        <x:v>W3</x:v>
      </x:c>
      <x:c r="B369" t="str">
        <x:v>TL 08</x:v>
      </x:c>
      <x:c r="C369" t="str">
        <x:v>T08-A08</x:v>
      </x:c>
      <x:c r="D369" s="18" t="n">
        <x:v>150</x:v>
      </x:c>
      <x:c r="E369" s="18" t="n">
        <x:v>34</x:v>
      </x:c>
      <x:c r="F369" s="18" t="n">
        <x:v>35</x:v>
      </x:c>
      <x:c r="G369" s="19" t="n">
        <x:v>0.946</x:v>
      </x:c>
      <x:c r="H369" s="18" t="n">
        <x:v>88200</x:v>
      </x:c>
      <x:c r="I369" s="18" t="n">
        <x:v>5</x:v>
      </x:c>
      <x:c r="J369" s="18" t="n">
        <x:v>5</x:v>
      </x:c>
      <x:c r="K369" s="18" t="n">
        <x:v>132</x:v>
      </x:c>
      <x:c r="L369" s="14" t="n">
        <x:f>IFERROR(E369/F369,0)</x:f>
        <x:v>0.9714285714285714</x:v>
      </x:c>
      <x:c r="M369" s="16" t="n">
        <x:f>IFERROR(H369/D369,0)</x:f>
        <x:v>588</x:v>
      </x:c>
      <x:c r="N369" s="14" t="n">
        <x:f>IFERROR(J369/I369,0)</x:f>
        <x:v>1</x:v>
      </x:c>
      <x:c r="O369" s="14" t="n">
        <x:f>IFERROR(K369/D369,0)</x:f>
        <x:v>0.88</x:v>
      </x:c>
      <x:c r="P369" t="n">
        <x:f>IF(L369&lt;'KPI TARGETS'!$B$6,1,0)+IF(G369&lt;'KPI TARGETS'!$B$7,1,0)+IF(M369&gt;'KPI TARGETS'!$B$8,1,0)+IF(N369&lt;'KPI TARGETS'!$B$9,1,0)+IF(O369&lt;'KPI TARGETS'!$B$10,1,0)</x:f>
        <x:v>1</x:v>
      </x:c>
      <x:c r="Q369" t="str">
        <x:f>IF(P369&gt;='KPI TARGETS'!$B$11,"HIGH",IF(P369=1,"WATCH","ON TRACK"))</x:f>
        <x:v>WATCH</x:v>
      </x:c>
      <x:c r="R369" s="18" t="str"/>
    </x:row>
    <x:row r="370">
      <x:c r="A370" t="str">
        <x:v>W3</x:v>
      </x:c>
      <x:c r="B370" t="str">
        <x:v>TL 08</x:v>
      </x:c>
      <x:c r="C370" t="str">
        <x:v>T08-A09</x:v>
      </x:c>
      <x:c r="D370" s="18" t="n">
        <x:v>150</x:v>
      </x:c>
      <x:c r="E370" s="18" t="n">
        <x:v>27</x:v>
      </x:c>
      <x:c r="F370" s="18" t="n">
        <x:v>29</x:v>
      </x:c>
      <x:c r="G370" s="19" t="n">
        <x:v>0.897</x:v>
      </x:c>
      <x:c r="H370" s="18" t="n">
        <x:v>74250</x:v>
      </x:c>
      <x:c r="I370" s="18" t="n">
        <x:v>5</x:v>
      </x:c>
      <x:c r="J370" s="18" t="n">
        <x:v>5</x:v>
      </x:c>
      <x:c r="K370" s="18" t="n">
        <x:v>141</x:v>
      </x:c>
      <x:c r="L370" s="14" t="n">
        <x:f>IFERROR(E370/F370,0)</x:f>
        <x:v>0.9310344827586207</x:v>
      </x:c>
      <x:c r="M370" s="16" t="n">
        <x:f>IFERROR(H370/D370,0)</x:f>
        <x:v>495</x:v>
      </x:c>
      <x:c r="N370" s="14" t="n">
        <x:f>IFERROR(J370/I370,0)</x:f>
        <x:v>1</x:v>
      </x:c>
      <x:c r="O370" s="14" t="n">
        <x:f>IFERROR(K370/D370,0)</x:f>
        <x:v>0.94</x:v>
      </x:c>
      <x:c r="P370" t="n">
        <x:f>IF(L370&lt;'KPI TARGETS'!$B$6,1,0)+IF(G370&lt;'KPI TARGETS'!$B$7,1,0)+IF(M370&gt;'KPI TARGETS'!$B$8,1,0)+IF(N370&lt;'KPI TARGETS'!$B$9,1,0)+IF(O370&lt;'KPI TARGETS'!$B$10,1,0)</x:f>
        <x:v>1</x:v>
      </x:c>
      <x:c r="Q370" t="str">
        <x:f>IF(P370&gt;='KPI TARGETS'!$B$11,"HIGH",IF(P370=1,"WATCH","ON TRACK"))</x:f>
        <x:v>WATCH</x:v>
      </x:c>
      <x:c r="R370" s="18" t="str"/>
    </x:row>
    <x:row r="371">
      <x:c r="A371" t="str">
        <x:v>W3</x:v>
      </x:c>
      <x:c r="B371" t="str">
        <x:v>TL 08</x:v>
      </x:c>
      <x:c r="C371" t="str">
        <x:v>T08-A10</x:v>
      </x:c>
      <x:c r="D371" s="18" t="n">
        <x:v>114</x:v>
      </x:c>
      <x:c r="E371" s="18" t="n">
        <x:v>31</x:v>
      </x:c>
      <x:c r="F371" s="18" t="n">
        <x:v>33</x:v>
      </x:c>
      <x:c r="G371" s="19" t="n">
        <x:v>0.951</x:v>
      </x:c>
      <x:c r="H371" s="18" t="n">
        <x:v>53694</x:v>
      </x:c>
      <x:c r="I371" s="18" t="n">
        <x:v>5</x:v>
      </x:c>
      <x:c r="J371" s="18" t="n">
        <x:v>5</x:v>
      </x:c>
      <x:c r="K371" s="18" t="n">
        <x:v>105</x:v>
      </x:c>
      <x:c r="L371" s="14" t="n">
        <x:f>IFERROR(E371/F371,0)</x:f>
        <x:v>0.9393939393939394</x:v>
      </x:c>
      <x:c r="M371" s="16" t="n">
        <x:f>IFERROR(H371/D371,0)</x:f>
        <x:v>471</x:v>
      </x:c>
      <x:c r="N371" s="14" t="n">
        <x:f>IFERROR(J371/I371,0)</x:f>
        <x:v>1</x:v>
      </x:c>
      <x:c r="O371" s="14" t="n">
        <x:f>IFERROR(K371/D371,0)</x:f>
        <x:v>0.9210526315789473</x:v>
      </x:c>
      <x:c r="P371" t="n">
        <x:f>IF(L371&lt;'KPI TARGETS'!$B$6,1,0)+IF(G371&lt;'KPI TARGETS'!$B$7,1,0)+IF(M371&gt;'KPI TARGETS'!$B$8,1,0)+IF(N371&lt;'KPI TARGETS'!$B$9,1,0)+IF(O371&lt;'KPI TARGETS'!$B$10,1,0)</x:f>
        <x:v>0</x:v>
      </x:c>
      <x:c r="Q371" t="str">
        <x:f>IF(P371&gt;='KPI TARGETS'!$B$11,"HIGH",IF(P371=1,"WATCH","ON TRACK"))</x:f>
        <x:v>ON TRACK</x:v>
      </x:c>
      <x:c r="R371" s="18" t="str"/>
    </x:row>
    <x:row r="372">
      <x:c r="A372" t="str">
        <x:v>W3</x:v>
      </x:c>
      <x:c r="B372" t="str">
        <x:v>TL 08</x:v>
      </x:c>
      <x:c r="C372" t="str">
        <x:v>T08-A11</x:v>
      </x:c>
      <x:c r="D372" s="18" t="n">
        <x:v>151</x:v>
      </x:c>
      <x:c r="E372" s="18" t="n">
        <x:v>18</x:v>
      </x:c>
      <x:c r="F372" s="18" t="n">
        <x:v>21</x:v>
      </x:c>
      <x:c r="G372" s="19" t="n">
        <x:v>0.978</x:v>
      </x:c>
      <x:c r="H372" s="18" t="n">
        <x:v>75047</x:v>
      </x:c>
      <x:c r="I372" s="18" t="n">
        <x:v>5</x:v>
      </x:c>
      <x:c r="J372" s="18" t="n">
        <x:v>5</x:v>
      </x:c>
      <x:c r="K372" s="18" t="n">
        <x:v>145</x:v>
      </x:c>
      <x:c r="L372" s="14" t="n">
        <x:f>IFERROR(E372/F372,0)</x:f>
        <x:v>0.8571428571428571</x:v>
      </x:c>
      <x:c r="M372" s="16" t="n">
        <x:f>IFERROR(H372/D372,0)</x:f>
        <x:v>497</x:v>
      </x:c>
      <x:c r="N372" s="14" t="n">
        <x:f>IFERROR(J372/I372,0)</x:f>
        <x:v>1</x:v>
      </x:c>
      <x:c r="O372" s="14" t="n">
        <x:f>IFERROR(K372/D372,0)</x:f>
        <x:v>0.9602649006622517</x:v>
      </x:c>
      <x:c r="P372" t="n">
        <x:f>IF(L372&lt;'KPI TARGETS'!$B$6,1,0)+IF(G372&lt;'KPI TARGETS'!$B$7,1,0)+IF(M372&gt;'KPI TARGETS'!$B$8,1,0)+IF(N372&lt;'KPI TARGETS'!$B$9,1,0)+IF(O372&lt;'KPI TARGETS'!$B$10,1,0)</x:f>
        <x:v>1</x:v>
      </x:c>
      <x:c r="Q372" t="str">
        <x:f>IF(P372&gt;='KPI TARGETS'!$B$11,"HIGH",IF(P372=1,"WATCH","ON TRACK"))</x:f>
        <x:v>WATCH</x:v>
      </x:c>
      <x:c r="R372" s="18" t="str"/>
    </x:row>
    <x:row r="373">
      <x:c r="A373" t="str">
        <x:v>W3</x:v>
      </x:c>
      <x:c r="B373" t="str">
        <x:v>TL 08</x:v>
      </x:c>
      <x:c r="C373" t="str">
        <x:v>T08-A12</x:v>
      </x:c>
      <x:c r="D373" s="18" t="n">
        <x:v>118</x:v>
      </x:c>
      <x:c r="E373" s="18" t="n">
        <x:v>12</x:v>
      </x:c>
      <x:c r="F373" s="18" t="n">
        <x:v>15</x:v>
      </x:c>
      <x:c r="G373" s="19" t="n">
        <x:v>0.891</x:v>
      </x:c>
      <x:c r="H373" s="18" t="n">
        <x:v>63720</x:v>
      </x:c>
      <x:c r="I373" s="18" t="n">
        <x:v>5</x:v>
      </x:c>
      <x:c r="J373" s="18" t="n">
        <x:v>4</x:v>
      </x:c>
      <x:c r="K373" s="18" t="n">
        <x:v>97</x:v>
      </x:c>
      <x:c r="L373" s="14" t="n">
        <x:f>IFERROR(E373/F373,0)</x:f>
        <x:v>0.8</x:v>
      </x:c>
      <x:c r="M373" s="16" t="n">
        <x:f>IFERROR(H373/D373,0)</x:f>
        <x:v>540</x:v>
      </x:c>
      <x:c r="N373" s="14" t="n">
        <x:f>IFERROR(J373/I373,0)</x:f>
        <x:v>0.8</x:v>
      </x:c>
      <x:c r="O373" s="14" t="n">
        <x:f>IFERROR(K373/D373,0)</x:f>
        <x:v>0.8220338983050848</x:v>
      </x:c>
      <x:c r="P373" t="n">
        <x:f>IF(L373&lt;'KPI TARGETS'!$B$6,1,0)+IF(G373&lt;'KPI TARGETS'!$B$7,1,0)+IF(M373&gt;'KPI TARGETS'!$B$8,1,0)+IF(N373&lt;'KPI TARGETS'!$B$9,1,0)+IF(O373&lt;'KPI TARGETS'!$B$10,1,0)</x:f>
        <x:v>5</x:v>
      </x:c>
      <x:c r="Q373" t="str">
        <x:f>IF(P373&gt;='KPI TARGETS'!$B$11,"HIGH",IF(P373=1,"WATCH","ON TRACK"))</x:f>
        <x:v>HIGH</x:v>
      </x:c>
      <x:c r="R373" s="18" t="str"/>
    </x:row>
    <x:row r="374">
      <x:c r="A374" t="str">
        <x:v>W3</x:v>
      </x:c>
      <x:c r="B374" t="str">
        <x:v>TL 08</x:v>
      </x:c>
      <x:c r="C374" t="str">
        <x:v>T08-A13</x:v>
      </x:c>
      <x:c r="D374" s="18" t="n">
        <x:v>121</x:v>
      </x:c>
      <x:c r="E374" s="18" t="n">
        <x:v>28</x:v>
      </x:c>
      <x:c r="F374" s="18" t="n">
        <x:v>34</x:v>
      </x:c>
      <x:c r="G374" s="19" t="n">
        <x:v>0.879</x:v>
      </x:c>
      <x:c r="H374" s="18" t="n">
        <x:v>58564</x:v>
      </x:c>
      <x:c r="I374" s="18" t="n">
        <x:v>5</x:v>
      </x:c>
      <x:c r="J374" s="18" t="n">
        <x:v>4</x:v>
      </x:c>
      <x:c r="K374" s="18" t="n">
        <x:v>113</x:v>
      </x:c>
      <x:c r="L374" s="14" t="n">
        <x:f>IFERROR(E374/F374,0)</x:f>
        <x:v>0.8235294117647058</x:v>
      </x:c>
      <x:c r="M374" s="16" t="n">
        <x:f>IFERROR(H374/D374,0)</x:f>
        <x:v>484</x:v>
      </x:c>
      <x:c r="N374" s="14" t="n">
        <x:f>IFERROR(J374/I374,0)</x:f>
        <x:v>0.8</x:v>
      </x:c>
      <x:c r="O374" s="14" t="n">
        <x:f>IFERROR(K374/D374,0)</x:f>
        <x:v>0.9338842975206612</x:v>
      </x:c>
      <x:c r="P374" t="n">
        <x:f>IF(L374&lt;'KPI TARGETS'!$B$6,1,0)+IF(G374&lt;'KPI TARGETS'!$B$7,1,0)+IF(M374&gt;'KPI TARGETS'!$B$8,1,0)+IF(N374&lt;'KPI TARGETS'!$B$9,1,0)+IF(O374&lt;'KPI TARGETS'!$B$10,1,0)</x:f>
        <x:v>3</x:v>
      </x:c>
      <x:c r="Q374" t="str">
        <x:f>IF(P374&gt;='KPI TARGETS'!$B$11,"HIGH",IF(P374=1,"WATCH","ON TRACK"))</x:f>
        <x:v>HIGH</x:v>
      </x:c>
      <x:c r="R374" s="18" t="str"/>
    </x:row>
    <x:row r="375">
      <x:c r="A375" t="str">
        <x:v>W3</x:v>
      </x:c>
      <x:c r="B375" t="str">
        <x:v>TL 08</x:v>
      </x:c>
      <x:c r="C375" t="str">
        <x:v>T08-A14</x:v>
      </x:c>
      <x:c r="D375" s="18" t="n">
        <x:v>161</x:v>
      </x:c>
      <x:c r="E375" s="18" t="n">
        <x:v>19</x:v>
      </x:c>
      <x:c r="F375" s="18" t="n">
        <x:v>23</x:v>
      </x:c>
      <x:c r="G375" s="19" t="n">
        <x:v>0.906</x:v>
      </x:c>
      <x:c r="H375" s="18" t="n">
        <x:v>72450</x:v>
      </x:c>
      <x:c r="I375" s="18" t="n">
        <x:v>5</x:v>
      </x:c>
      <x:c r="J375" s="18" t="n">
        <x:v>5</x:v>
      </x:c>
      <x:c r="K375" s="18" t="n">
        <x:v>153</x:v>
      </x:c>
      <x:c r="L375" s="14" t="n">
        <x:f>IFERROR(E375/F375,0)</x:f>
        <x:v>0.8260869565217391</x:v>
      </x:c>
      <x:c r="M375" s="16" t="n">
        <x:f>IFERROR(H375/D375,0)</x:f>
        <x:v>450</x:v>
      </x:c>
      <x:c r="N375" s="14" t="n">
        <x:f>IFERROR(J375/I375,0)</x:f>
        <x:v>1</x:v>
      </x:c>
      <x:c r="O375" s="14" t="n">
        <x:f>IFERROR(K375/D375,0)</x:f>
        <x:v>0.9503105590062112</x:v>
      </x:c>
      <x:c r="P375" t="n">
        <x:f>IF(L375&lt;'KPI TARGETS'!$B$6,1,0)+IF(G375&lt;'KPI TARGETS'!$B$7,1,0)+IF(M375&gt;'KPI TARGETS'!$B$8,1,0)+IF(N375&lt;'KPI TARGETS'!$B$9,1,0)+IF(O375&lt;'KPI TARGETS'!$B$10,1,0)</x:f>
        <x:v>2</x:v>
      </x:c>
      <x:c r="Q375" t="str">
        <x:f>IF(P375&gt;='KPI TARGETS'!$B$11,"HIGH",IF(P375=1,"WATCH","ON TRACK"))</x:f>
        <x:v>HIGH</x:v>
      </x:c>
      <x:c r="R375" s="18" t="str"/>
    </x:row>
    <x:row r="376">
      <x:c r="A376" t="str">
        <x:v>W3</x:v>
      </x:c>
      <x:c r="B376" t="str">
        <x:v>TL 08</x:v>
      </x:c>
      <x:c r="C376" t="str">
        <x:v>T08-A15</x:v>
      </x:c>
      <x:c r="D376" s="18" t="n">
        <x:v>110</x:v>
      </x:c>
      <x:c r="E376" s="18" t="n">
        <x:v>14</x:v>
      </x:c>
      <x:c r="F376" s="18" t="n">
        <x:v>15</x:v>
      </x:c>
      <x:c r="G376" s="19" t="n">
        <x:v>0.958</x:v>
      </x:c>
      <x:c r="H376" s="18" t="n">
        <x:v>59180</x:v>
      </x:c>
      <x:c r="I376" s="18" t="n">
        <x:v>5</x:v>
      </x:c>
      <x:c r="J376" s="18" t="n">
        <x:v>5</x:v>
      </x:c>
      <x:c r="K376" s="18" t="n">
        <x:v>102</x:v>
      </x:c>
      <x:c r="L376" s="14" t="n">
        <x:f>IFERROR(E376/F376,0)</x:f>
        <x:v>0.9333333333333333</x:v>
      </x:c>
      <x:c r="M376" s="16" t="n">
        <x:f>IFERROR(H376/D376,0)</x:f>
        <x:v>538</x:v>
      </x:c>
      <x:c r="N376" s="14" t="n">
        <x:f>IFERROR(J376/I376,0)</x:f>
        <x:v>1</x:v>
      </x:c>
      <x:c r="O376" s="14" t="n">
        <x:f>IFERROR(K376/D376,0)</x:f>
        <x:v>0.9272727272727272</x:v>
      </x:c>
      <x:c r="P376" t="n">
        <x:f>IF(L376&lt;'KPI TARGETS'!$B$6,1,0)+IF(G376&lt;'KPI TARGETS'!$B$7,1,0)+IF(M376&gt;'KPI TARGETS'!$B$8,1,0)+IF(N376&lt;'KPI TARGETS'!$B$9,1,0)+IF(O376&lt;'KPI TARGETS'!$B$10,1,0)</x:f>
        <x:v>1</x:v>
      </x:c>
      <x:c r="Q376" t="str">
        <x:f>IF(P376&gt;='KPI TARGETS'!$B$11,"HIGH",IF(P376=1,"WATCH","ON TRACK"))</x:f>
        <x:v>WATCH</x:v>
      </x:c>
      <x:c r="R376" s="18" t="str"/>
    </x:row>
    <x:row r="377">
      <x:c r="A377" t="str">
        <x:v>W3</x:v>
      </x:c>
      <x:c r="B377" t="str">
        <x:v>TL 08</x:v>
      </x:c>
      <x:c r="C377" t="str">
        <x:v>T08-A16</x:v>
      </x:c>
      <x:c r="D377" s="18" t="n">
        <x:v>109</x:v>
      </x:c>
      <x:c r="E377" s="18" t="n">
        <x:v>18</x:v>
      </x:c>
      <x:c r="F377" s="18" t="n">
        <x:v>21</x:v>
      </x:c>
      <x:c r="G377" s="19" t="n">
        <x:v>0.955</x:v>
      </x:c>
      <x:c r="H377" s="18" t="n">
        <x:v>56680</x:v>
      </x:c>
      <x:c r="I377" s="18" t="n">
        <x:v>5</x:v>
      </x:c>
      <x:c r="J377" s="18" t="n">
        <x:v>5</x:v>
      </x:c>
      <x:c r="K377" s="18" t="n">
        <x:v>105</x:v>
      </x:c>
      <x:c r="L377" s="14" t="n">
        <x:f>IFERROR(E377/F377,0)</x:f>
        <x:v>0.8571428571428571</x:v>
      </x:c>
      <x:c r="M377" s="16" t="n">
        <x:f>IFERROR(H377/D377,0)</x:f>
        <x:v>520</x:v>
      </x:c>
      <x:c r="N377" s="14" t="n">
        <x:f>IFERROR(J377/I377,0)</x:f>
        <x:v>1</x:v>
      </x:c>
      <x:c r="O377" s="14" t="n">
        <x:f>IFERROR(K377/D377,0)</x:f>
        <x:v>0.963302752293578</x:v>
      </x:c>
      <x:c r="P377" t="n">
        <x:f>IF(L377&lt;'KPI TARGETS'!$B$6,1,0)+IF(G377&lt;'KPI TARGETS'!$B$7,1,0)+IF(M377&gt;'KPI TARGETS'!$B$8,1,0)+IF(N377&lt;'KPI TARGETS'!$B$9,1,0)+IF(O377&lt;'KPI TARGETS'!$B$10,1,0)</x:f>
        <x:v>2</x:v>
      </x:c>
      <x:c r="Q377" t="str">
        <x:f>IF(P377&gt;='KPI TARGETS'!$B$11,"HIGH",IF(P377=1,"WATCH","ON TRACK"))</x:f>
        <x:v>HIGH</x:v>
      </x:c>
      <x:c r="R377" s="18" t="str"/>
    </x:row>
    <x:row r="378">
      <x:c r="A378" t="str">
        <x:v>W4</x:v>
      </x:c>
      <x:c r="B378" t="str">
        <x:v>TL 01</x:v>
      </x:c>
      <x:c r="C378" t="str">
        <x:v>T01-A01</x:v>
      </x:c>
      <x:c r="D378" s="18" t="n">
        <x:v>102</x:v>
      </x:c>
      <x:c r="E378" s="18" t="n">
        <x:v>28</x:v>
      </x:c>
      <x:c r="F378" s="18" t="n">
        <x:v>32</x:v>
      </x:c>
      <x:c r="G378" s="19" t="n">
        <x:v>0.98</x:v>
      </x:c>
      <x:c r="H378" s="18" t="n">
        <x:v>53652</x:v>
      </x:c>
      <x:c r="I378" s="18" t="n">
        <x:v>5</x:v>
      </x:c>
      <x:c r="J378" s="18" t="n">
        <x:v>5</x:v>
      </x:c>
      <x:c r="K378" s="18" t="n">
        <x:v>92</x:v>
      </x:c>
      <x:c r="L378" s="14" t="n">
        <x:f>IFERROR(E378/F378,0)</x:f>
        <x:v>0.875</x:v>
      </x:c>
      <x:c r="M378" s="16" t="n">
        <x:f>IFERROR(H378/D378,0)</x:f>
        <x:v>526</x:v>
      </x:c>
      <x:c r="N378" s="14" t="n">
        <x:f>IFERROR(J378/I378,0)</x:f>
        <x:v>1</x:v>
      </x:c>
      <x:c r="O378" s="14" t="n">
        <x:f>IFERROR(K378/D378,0)</x:f>
        <x:v>0.9019607843137255</x:v>
      </x:c>
      <x:c r="P378" t="n">
        <x:f>IF(L378&lt;'KPI TARGETS'!$B$6,1,0)+IF(G378&lt;'KPI TARGETS'!$B$7,1,0)+IF(M378&gt;'KPI TARGETS'!$B$8,1,0)+IF(N378&lt;'KPI TARGETS'!$B$9,1,0)+IF(O378&lt;'KPI TARGETS'!$B$10,1,0)</x:f>
        <x:v>2</x:v>
      </x:c>
      <x:c r="Q378" t="str">
        <x:f>IF(P378&gt;='KPI TARGETS'!$B$11,"HIGH",IF(P378=1,"WATCH","ON TRACK"))</x:f>
        <x:v>HIGH</x:v>
      </x:c>
      <x:c r="R378" s="18" t="str"/>
    </x:row>
    <x:row r="379">
      <x:c r="A379" t="str">
        <x:v>W4</x:v>
      </x:c>
      <x:c r="B379" t="str">
        <x:v>TL 01</x:v>
      </x:c>
      <x:c r="C379" t="str">
        <x:v>T01-A02</x:v>
      </x:c>
      <x:c r="D379" s="18" t="n">
        <x:v>143</x:v>
      </x:c>
      <x:c r="E379" s="18" t="n">
        <x:v>15</x:v>
      </x:c>
      <x:c r="F379" s="18" t="n">
        <x:v>17</x:v>
      </x:c>
      <x:c r="G379" s="19" t="n">
        <x:v>0.977</x:v>
      </x:c>
      <x:c r="H379" s="18" t="n">
        <x:v>76362</x:v>
      </x:c>
      <x:c r="I379" s="18" t="n">
        <x:v>5</x:v>
      </x:c>
      <x:c r="J379" s="18" t="n">
        <x:v>5</x:v>
      </x:c>
      <x:c r="K379" s="18" t="n">
        <x:v>129</x:v>
      </x:c>
      <x:c r="L379" s="14" t="n">
        <x:f>IFERROR(E379/F379,0)</x:f>
        <x:v>0.8823529411764706</x:v>
      </x:c>
      <x:c r="M379" s="16" t="n">
        <x:f>IFERROR(H379/D379,0)</x:f>
        <x:v>534</x:v>
      </x:c>
      <x:c r="N379" s="14" t="n">
        <x:f>IFERROR(J379/I379,0)</x:f>
        <x:v>1</x:v>
      </x:c>
      <x:c r="O379" s="14" t="n">
        <x:f>IFERROR(K379/D379,0)</x:f>
        <x:v>0.9020979020979021</x:v>
      </x:c>
      <x:c r="P379" t="n">
        <x:f>IF(L379&lt;'KPI TARGETS'!$B$6,1,0)+IF(G379&lt;'KPI TARGETS'!$B$7,1,0)+IF(M379&gt;'KPI TARGETS'!$B$8,1,0)+IF(N379&lt;'KPI TARGETS'!$B$9,1,0)+IF(O379&lt;'KPI TARGETS'!$B$10,1,0)</x:f>
        <x:v>2</x:v>
      </x:c>
      <x:c r="Q379" t="str">
        <x:f>IF(P379&gt;='KPI TARGETS'!$B$11,"HIGH",IF(P379=1,"WATCH","ON TRACK"))</x:f>
        <x:v>HIGH</x:v>
      </x:c>
      <x:c r="R379" s="18" t="str"/>
    </x:row>
    <x:row r="380">
      <x:c r="A380" t="str">
        <x:v>W4</x:v>
      </x:c>
      <x:c r="B380" t="str">
        <x:v>TL 01</x:v>
      </x:c>
      <x:c r="C380" t="str">
        <x:v>T01-A03</x:v>
      </x:c>
      <x:c r="D380" s="18" t="n">
        <x:v>163</x:v>
      </x:c>
      <x:c r="E380" s="18" t="n">
        <x:v>21</x:v>
      </x:c>
      <x:c r="F380" s="18" t="n">
        <x:v>26</x:v>
      </x:c>
      <x:c r="G380" s="19" t="n">
        <x:v>0.939</x:v>
      </x:c>
      <x:c r="H380" s="18" t="n">
        <x:v>81663</x:v>
      </x:c>
      <x:c r="I380" s="18" t="n">
        <x:v>5</x:v>
      </x:c>
      <x:c r="J380" s="18" t="n">
        <x:v>5</x:v>
      </x:c>
      <x:c r="K380" s="18" t="n">
        <x:v>143</x:v>
      </x:c>
      <x:c r="L380" s="14" t="n">
        <x:f>IFERROR(E380/F380,0)</x:f>
        <x:v>0.8076923076923077</x:v>
      </x:c>
      <x:c r="M380" s="16" t="n">
        <x:f>IFERROR(H380/D380,0)</x:f>
        <x:v>501</x:v>
      </x:c>
      <x:c r="N380" s="14" t="n">
        <x:f>IFERROR(J380/I380,0)</x:f>
        <x:v>1</x:v>
      </x:c>
      <x:c r="O380" s="14" t="n">
        <x:f>IFERROR(K380/D380,0)</x:f>
        <x:v>0.8773006134969326</x:v>
      </x:c>
      <x:c r="P380" t="n">
        <x:f>IF(L380&lt;'KPI TARGETS'!$B$6,1,0)+IF(G380&lt;'KPI TARGETS'!$B$7,1,0)+IF(M380&gt;'KPI TARGETS'!$B$8,1,0)+IF(N380&lt;'KPI TARGETS'!$B$9,1,0)+IF(O380&lt;'KPI TARGETS'!$B$10,1,0)</x:f>
        <x:v>2</x:v>
      </x:c>
      <x:c r="Q380" t="str">
        <x:f>IF(P380&gt;='KPI TARGETS'!$B$11,"HIGH",IF(P380=1,"WATCH","ON TRACK"))</x:f>
        <x:v>HIGH</x:v>
      </x:c>
      <x:c r="R380" s="18" t="str"/>
    </x:row>
    <x:row r="381">
      <x:c r="A381" t="str">
        <x:v>W4</x:v>
      </x:c>
      <x:c r="B381" t="str">
        <x:v>TL 01</x:v>
      </x:c>
      <x:c r="C381" t="str">
        <x:v>T01-A04</x:v>
      </x:c>
      <x:c r="D381" s="18" t="n">
        <x:v>117</x:v>
      </x:c>
      <x:c r="E381" s="18" t="n">
        <x:v>13</x:v>
      </x:c>
      <x:c r="F381" s="18" t="n">
        <x:v>15</x:v>
      </x:c>
      <x:c r="G381" s="19" t="n">
        <x:v>0.883</x:v>
      </x:c>
      <x:c r="H381" s="18" t="n">
        <x:v>59085</x:v>
      </x:c>
      <x:c r="I381" s="18" t="n">
        <x:v>5</x:v>
      </x:c>
      <x:c r="J381" s="18" t="n">
        <x:v>5</x:v>
      </x:c>
      <x:c r="K381" s="18" t="n">
        <x:v>104</x:v>
      </x:c>
      <x:c r="L381" s="14" t="n">
        <x:f>IFERROR(E381/F381,0)</x:f>
        <x:v>0.8666666666666667</x:v>
      </x:c>
      <x:c r="M381" s="16" t="n">
        <x:f>IFERROR(H381/D381,0)</x:f>
        <x:v>505</x:v>
      </x:c>
      <x:c r="N381" s="14" t="n">
        <x:f>IFERROR(J381/I381,0)</x:f>
        <x:v>1</x:v>
      </x:c>
      <x:c r="O381" s="14" t="n">
        <x:f>IFERROR(K381/D381,0)</x:f>
        <x:v>0.8888888888888888</x:v>
      </x:c>
      <x:c r="P381" t="n">
        <x:f>IF(L381&lt;'KPI TARGETS'!$B$6,1,0)+IF(G381&lt;'KPI TARGETS'!$B$7,1,0)+IF(M381&gt;'KPI TARGETS'!$B$8,1,0)+IF(N381&lt;'KPI TARGETS'!$B$9,1,0)+IF(O381&lt;'KPI TARGETS'!$B$10,1,0)</x:f>
        <x:v>2</x:v>
      </x:c>
      <x:c r="Q381" t="str">
        <x:f>IF(P381&gt;='KPI TARGETS'!$B$11,"HIGH",IF(P381=1,"WATCH","ON TRACK"))</x:f>
        <x:v>HIGH</x:v>
      </x:c>
      <x:c r="R381" s="18" t="str"/>
    </x:row>
    <x:row r="382">
      <x:c r="A382" t="str">
        <x:v>W4</x:v>
      </x:c>
      <x:c r="B382" t="str">
        <x:v>TL 01</x:v>
      </x:c>
      <x:c r="C382" t="str">
        <x:v>T01-A05</x:v>
      </x:c>
      <x:c r="D382" s="18" t="n">
        <x:v>117</x:v>
      </x:c>
      <x:c r="E382" s="18" t="n">
        <x:v>20</x:v>
      </x:c>
      <x:c r="F382" s="18" t="n">
        <x:v>23</x:v>
      </x:c>
      <x:c r="G382" s="19" t="n">
        <x:v>0.97</x:v>
      </x:c>
      <x:c r="H382" s="18" t="n">
        <x:v>48087</x:v>
      </x:c>
      <x:c r="I382" s="18" t="n">
        <x:v>5</x:v>
      </x:c>
      <x:c r="J382" s="18" t="n">
        <x:v>5</x:v>
      </x:c>
      <x:c r="K382" s="18" t="n">
        <x:v>99</x:v>
      </x:c>
      <x:c r="L382" s="14" t="n">
        <x:f>IFERROR(E382/F382,0)</x:f>
        <x:v>0.8695652173913043</x:v>
      </x:c>
      <x:c r="M382" s="16" t="n">
        <x:f>IFERROR(H382/D382,0)</x:f>
        <x:v>411</x:v>
      </x:c>
      <x:c r="N382" s="14" t="n">
        <x:f>IFERROR(J382/I382,0)</x:f>
        <x:v>1</x:v>
      </x:c>
      <x:c r="O382" s="14" t="n">
        <x:f>IFERROR(K382/D382,0)</x:f>
        <x:v>0.8461538461538461</x:v>
      </x:c>
      <x:c r="P382" t="n">
        <x:f>IF(L382&lt;'KPI TARGETS'!$B$6,1,0)+IF(G382&lt;'KPI TARGETS'!$B$7,1,0)+IF(M382&gt;'KPI TARGETS'!$B$8,1,0)+IF(N382&lt;'KPI TARGETS'!$B$9,1,0)+IF(O382&lt;'KPI TARGETS'!$B$10,1,0)</x:f>
        <x:v>2</x:v>
      </x:c>
      <x:c r="Q382" t="str">
        <x:f>IF(P382&gt;='KPI TARGETS'!$B$11,"HIGH",IF(P382=1,"WATCH","ON TRACK"))</x:f>
        <x:v>HIGH</x:v>
      </x:c>
      <x:c r="R382" s="18" t="str"/>
    </x:row>
    <x:row r="383">
      <x:c r="A383" t="str">
        <x:v>W4</x:v>
      </x:c>
      <x:c r="B383" t="str">
        <x:v>TL 01</x:v>
      </x:c>
      <x:c r="C383" t="str">
        <x:v>T01-A06</x:v>
      </x:c>
      <x:c r="D383" s="18" t="n">
        <x:v>139</x:v>
      </x:c>
      <x:c r="E383" s="18" t="n">
        <x:v>24</x:v>
      </x:c>
      <x:c r="F383" s="18" t="n">
        <x:v>27</x:v>
      </x:c>
      <x:c r="G383" s="19" t="n">
        <x:v>0.989</x:v>
      </x:c>
      <x:c r="H383" s="18" t="n">
        <x:v>70473</x:v>
      </x:c>
      <x:c r="I383" s="18" t="n">
        <x:v>5</x:v>
      </x:c>
      <x:c r="J383" s="18" t="n">
        <x:v>5</x:v>
      </x:c>
      <x:c r="K383" s="18" t="n">
        <x:v>113</x:v>
      </x:c>
      <x:c r="L383" s="14" t="n">
        <x:f>IFERROR(E383/F383,0)</x:f>
        <x:v>0.8888888888888888</x:v>
      </x:c>
      <x:c r="M383" s="16" t="n">
        <x:f>IFERROR(H383/D383,0)</x:f>
        <x:v>507</x:v>
      </x:c>
      <x:c r="N383" s="14" t="n">
        <x:f>IFERROR(J383/I383,0)</x:f>
        <x:v>1</x:v>
      </x:c>
      <x:c r="O383" s="14" t="n">
        <x:f>IFERROR(K383/D383,0)</x:f>
        <x:v>0.8129496402877698</x:v>
      </x:c>
      <x:c r="P383" t="n">
        <x:f>IF(L383&lt;'KPI TARGETS'!$B$6,1,0)+IF(G383&lt;'KPI TARGETS'!$B$7,1,0)+IF(M383&gt;'KPI TARGETS'!$B$8,1,0)+IF(N383&lt;'KPI TARGETS'!$B$9,1,0)+IF(O383&lt;'KPI TARGETS'!$B$10,1,0)</x:f>
        <x:v>2</x:v>
      </x:c>
      <x:c r="Q383" t="str">
        <x:f>IF(P383&gt;='KPI TARGETS'!$B$11,"HIGH",IF(P383=1,"WATCH","ON TRACK"))</x:f>
        <x:v>HIGH</x:v>
      </x:c>
      <x:c r="R383" s="18" t="str"/>
    </x:row>
    <x:row r="384">
      <x:c r="A384" t="str">
        <x:v>W4</x:v>
      </x:c>
      <x:c r="B384" t="str">
        <x:v>TL 01</x:v>
      </x:c>
      <x:c r="C384" t="str">
        <x:v>T01-A07</x:v>
      </x:c>
      <x:c r="D384" s="18" t="n">
        <x:v>101</x:v>
      </x:c>
      <x:c r="E384" s="18" t="n">
        <x:v>26</x:v>
      </x:c>
      <x:c r="F384" s="18" t="n">
        <x:v>27</x:v>
      </x:c>
      <x:c r="G384" s="19" t="n">
        <x:v>0.852</x:v>
      </x:c>
      <x:c r="H384" s="18" t="n">
        <x:v>44743</x:v>
      </x:c>
      <x:c r="I384" s="18" t="n">
        <x:v>5</x:v>
      </x:c>
      <x:c r="J384" s="18" t="n">
        <x:v>5</x:v>
      </x:c>
      <x:c r="K384" s="18" t="n">
        <x:v>96</x:v>
      </x:c>
      <x:c r="L384" s="14" t="n">
        <x:f>IFERROR(E384/F384,0)</x:f>
        <x:v>0.9629629629629629</x:v>
      </x:c>
      <x:c r="M384" s="16" t="n">
        <x:f>IFERROR(H384/D384,0)</x:f>
        <x:v>443</x:v>
      </x:c>
      <x:c r="N384" s="14" t="n">
        <x:f>IFERROR(J384/I384,0)</x:f>
        <x:v>1</x:v>
      </x:c>
      <x:c r="O384" s="14" t="n">
        <x:f>IFERROR(K384/D384,0)</x:f>
        <x:v>0.9504950495049505</x:v>
      </x:c>
      <x:c r="P384" t="n">
        <x:f>IF(L384&lt;'KPI TARGETS'!$B$6,1,0)+IF(G384&lt;'KPI TARGETS'!$B$7,1,0)+IF(M384&gt;'KPI TARGETS'!$B$8,1,0)+IF(N384&lt;'KPI TARGETS'!$B$9,1,0)+IF(O384&lt;'KPI TARGETS'!$B$10,1,0)</x:f>
        <x:v>1</x:v>
      </x:c>
      <x:c r="Q384" t="str">
        <x:f>IF(P384&gt;='KPI TARGETS'!$B$11,"HIGH",IF(P384=1,"WATCH","ON TRACK"))</x:f>
        <x:v>WATCH</x:v>
      </x:c>
      <x:c r="R384" s="18" t="str"/>
    </x:row>
    <x:row r="385">
      <x:c r="A385" t="str">
        <x:v>W4</x:v>
      </x:c>
      <x:c r="B385" t="str">
        <x:v>TL 01</x:v>
      </x:c>
      <x:c r="C385" t="str">
        <x:v>T01-A08</x:v>
      </x:c>
      <x:c r="D385" s="18" t="n">
        <x:v>100</x:v>
      </x:c>
      <x:c r="E385" s="18" t="n">
        <x:v>17</x:v>
      </x:c>
      <x:c r="F385" s="18" t="n">
        <x:v>18</x:v>
      </x:c>
      <x:c r="G385" s="19" t="n">
        <x:v>0.989</x:v>
      </x:c>
      <x:c r="H385" s="18" t="n">
        <x:v>52100</x:v>
      </x:c>
      <x:c r="I385" s="18" t="n">
        <x:v>5</x:v>
      </x:c>
      <x:c r="J385" s="18" t="n">
        <x:v>5</x:v>
      </x:c>
      <x:c r="K385" s="18" t="n">
        <x:v>89</x:v>
      </x:c>
      <x:c r="L385" s="14" t="n">
        <x:f>IFERROR(E385/F385,0)</x:f>
        <x:v>0.9444444444444444</x:v>
      </x:c>
      <x:c r="M385" s="16" t="n">
        <x:f>IFERROR(H385/D385,0)</x:f>
        <x:v>521</x:v>
      </x:c>
      <x:c r="N385" s="14" t="n">
        <x:f>IFERROR(J385/I385,0)</x:f>
        <x:v>1</x:v>
      </x:c>
      <x:c r="O385" s="14" t="n">
        <x:f>IFERROR(K385/D385,0)</x:f>
        <x:v>0.89</x:v>
      </x:c>
      <x:c r="P385" t="n">
        <x:f>IF(L385&lt;'KPI TARGETS'!$B$6,1,0)+IF(G385&lt;'KPI TARGETS'!$B$7,1,0)+IF(M385&gt;'KPI TARGETS'!$B$8,1,0)+IF(N385&lt;'KPI TARGETS'!$B$9,1,0)+IF(O385&lt;'KPI TARGETS'!$B$10,1,0)</x:f>
        <x:v>1</x:v>
      </x:c>
      <x:c r="Q385" t="str">
        <x:f>IF(P385&gt;='KPI TARGETS'!$B$11,"HIGH",IF(P385=1,"WATCH","ON TRACK"))</x:f>
        <x:v>WATCH</x:v>
      </x:c>
      <x:c r="R385" s="18" t="str"/>
    </x:row>
    <x:row r="386">
      <x:c r="A386" t="str">
        <x:v>W4</x:v>
      </x:c>
      <x:c r="B386" t="str">
        <x:v>TL 01</x:v>
      </x:c>
      <x:c r="C386" t="str">
        <x:v>T01-A09</x:v>
      </x:c>
      <x:c r="D386" s="18" t="n">
        <x:v>134</x:v>
      </x:c>
      <x:c r="E386" s="18" t="n">
        <x:v>17</x:v>
      </x:c>
      <x:c r="F386" s="18" t="n">
        <x:v>17</x:v>
      </x:c>
      <x:c r="G386" s="19" t="n">
        <x:v>0.941</x:v>
      </x:c>
      <x:c r="H386" s="18" t="n">
        <x:v>65124</x:v>
      </x:c>
      <x:c r="I386" s="18" t="n">
        <x:v>5</x:v>
      </x:c>
      <x:c r="J386" s="18" t="n">
        <x:v>5</x:v>
      </x:c>
      <x:c r="K386" s="18" t="n">
        <x:v>129</x:v>
      </x:c>
      <x:c r="L386" s="14" t="n">
        <x:f>IFERROR(E386/F386,0)</x:f>
        <x:v>1</x:v>
      </x:c>
      <x:c r="M386" s="16" t="n">
        <x:f>IFERROR(H386/D386,0)</x:f>
        <x:v>486</x:v>
      </x:c>
      <x:c r="N386" s="14" t="n">
        <x:f>IFERROR(J386/I386,0)</x:f>
        <x:v>1</x:v>
      </x:c>
      <x:c r="O386" s="14" t="n">
        <x:f>IFERROR(K386/D386,0)</x:f>
        <x:v>0.9626865671641791</x:v>
      </x:c>
      <x:c r="P386" t="n">
        <x:f>IF(L386&lt;'KPI TARGETS'!$B$6,1,0)+IF(G386&lt;'KPI TARGETS'!$B$7,1,0)+IF(M386&gt;'KPI TARGETS'!$B$8,1,0)+IF(N386&lt;'KPI TARGETS'!$B$9,1,0)+IF(O386&lt;'KPI TARGETS'!$B$10,1,0)</x:f>
        <x:v>0</x:v>
      </x:c>
      <x:c r="Q386" t="str">
        <x:f>IF(P386&gt;='KPI TARGETS'!$B$11,"HIGH",IF(P386=1,"WATCH","ON TRACK"))</x:f>
        <x:v>ON TRACK</x:v>
      </x:c>
      <x:c r="R386" s="18" t="str"/>
    </x:row>
    <x:row r="387">
      <x:c r="A387" t="str">
        <x:v>W4</x:v>
      </x:c>
      <x:c r="B387" t="str">
        <x:v>TL 01</x:v>
      </x:c>
      <x:c r="C387" t="str">
        <x:v>T01-A10</x:v>
      </x:c>
      <x:c r="D387" s="18" t="n">
        <x:v>114</x:v>
      </x:c>
      <x:c r="E387" s="18" t="n">
        <x:v>14</x:v>
      </x:c>
      <x:c r="F387" s="18" t="n">
        <x:v>16</x:v>
      </x:c>
      <x:c r="G387" s="19" t="n">
        <x:v>0.859</x:v>
      </x:c>
      <x:c r="H387" s="18" t="n">
        <x:v>46512</x:v>
      </x:c>
      <x:c r="I387" s="18" t="n">
        <x:v>5</x:v>
      </x:c>
      <x:c r="J387" s="18" t="n">
        <x:v>5</x:v>
      </x:c>
      <x:c r="K387" s="18" t="n">
        <x:v>93</x:v>
      </x:c>
      <x:c r="L387" s="14" t="n">
        <x:f>IFERROR(E387/F387,0)</x:f>
        <x:v>0.875</x:v>
      </x:c>
      <x:c r="M387" s="16" t="n">
        <x:f>IFERROR(H387/D387,0)</x:f>
        <x:v>408</x:v>
      </x:c>
      <x:c r="N387" s="14" t="n">
        <x:f>IFERROR(J387/I387,0)</x:f>
        <x:v>1</x:v>
      </x:c>
      <x:c r="O387" s="14" t="n">
        <x:f>IFERROR(K387/D387,0)</x:f>
        <x:v>0.8157894736842105</x:v>
      </x:c>
      <x:c r="P387" t="n">
        <x:f>IF(L387&lt;'KPI TARGETS'!$B$6,1,0)+IF(G387&lt;'KPI TARGETS'!$B$7,1,0)+IF(M387&gt;'KPI TARGETS'!$B$8,1,0)+IF(N387&lt;'KPI TARGETS'!$B$9,1,0)+IF(O387&lt;'KPI TARGETS'!$B$10,1,0)</x:f>
        <x:v>3</x:v>
      </x:c>
      <x:c r="Q387" t="str">
        <x:f>IF(P387&gt;='KPI TARGETS'!$B$11,"HIGH",IF(P387=1,"WATCH","ON TRACK"))</x:f>
        <x:v>HIGH</x:v>
      </x:c>
      <x:c r="R387" s="18" t="str"/>
    </x:row>
    <x:row r="388">
      <x:c r="A388" t="str">
        <x:v>W4</x:v>
      </x:c>
      <x:c r="B388" t="str">
        <x:v>TL 01</x:v>
      </x:c>
      <x:c r="C388" t="str">
        <x:v>T01-A11</x:v>
      </x:c>
      <x:c r="D388" s="18" t="n">
        <x:v>92</x:v>
      </x:c>
      <x:c r="E388" s="18" t="n">
        <x:v>28</x:v>
      </x:c>
      <x:c r="F388" s="18" t="n">
        <x:v>31</x:v>
      </x:c>
      <x:c r="G388" s="19" t="n">
        <x:v>0.988</x:v>
      </x:c>
      <x:c r="H388" s="18" t="n">
        <x:v>55844</x:v>
      </x:c>
      <x:c r="I388" s="18" t="n">
        <x:v>5</x:v>
      </x:c>
      <x:c r="J388" s="18" t="n">
        <x:v>5</x:v>
      </x:c>
      <x:c r="K388" s="18" t="n">
        <x:v>88</x:v>
      </x:c>
      <x:c r="L388" s="14" t="n">
        <x:f>IFERROR(E388/F388,0)</x:f>
        <x:v>0.9032258064516129</x:v>
      </x:c>
      <x:c r="M388" s="16" t="n">
        <x:f>IFERROR(H388/D388,0)</x:f>
        <x:v>607</x:v>
      </x:c>
      <x:c r="N388" s="14" t="n">
        <x:f>IFERROR(J388/I388,0)</x:f>
        <x:v>1</x:v>
      </x:c>
      <x:c r="O388" s="14" t="n">
        <x:f>IFERROR(K388/D388,0)</x:f>
        <x:v>0.9565217391304348</x:v>
      </x:c>
      <x:c r="P388" t="n">
        <x:f>IF(L388&lt;'KPI TARGETS'!$B$6,1,0)+IF(G388&lt;'KPI TARGETS'!$B$7,1,0)+IF(M388&gt;'KPI TARGETS'!$B$8,1,0)+IF(N388&lt;'KPI TARGETS'!$B$9,1,0)+IF(O388&lt;'KPI TARGETS'!$B$10,1,0)</x:f>
        <x:v>1</x:v>
      </x:c>
      <x:c r="Q388" t="str">
        <x:f>IF(P388&gt;='KPI TARGETS'!$B$11,"HIGH",IF(P388=1,"WATCH","ON TRACK"))</x:f>
        <x:v>WATCH</x:v>
      </x:c>
      <x:c r="R388" s="18" t="str"/>
    </x:row>
    <x:row r="389">
      <x:c r="A389" t="str">
        <x:v>W4</x:v>
      </x:c>
      <x:c r="B389" t="str">
        <x:v>TL 01</x:v>
      </x:c>
      <x:c r="C389" t="str">
        <x:v>T01-A12</x:v>
      </x:c>
      <x:c r="D389" s="18" t="n">
        <x:v>128</x:v>
      </x:c>
      <x:c r="E389" s="18" t="n">
        <x:v>16</x:v>
      </x:c>
      <x:c r="F389" s="18" t="n">
        <x:v>18</x:v>
      </x:c>
      <x:c r="G389" s="19" t="n">
        <x:v>0.918</x:v>
      </x:c>
      <x:c r="H389" s="18" t="n">
        <x:v>70016</x:v>
      </x:c>
      <x:c r="I389" s="18" t="n">
        <x:v>5</x:v>
      </x:c>
      <x:c r="J389" s="18" t="n">
        <x:v>5</x:v>
      </x:c>
      <x:c r="K389" s="18" t="n">
        <x:v>113</x:v>
      </x:c>
      <x:c r="L389" s="14" t="n">
        <x:f>IFERROR(E389/F389,0)</x:f>
        <x:v>0.8888888888888888</x:v>
      </x:c>
      <x:c r="M389" s="16" t="n">
        <x:f>IFERROR(H389/D389,0)</x:f>
        <x:v>547</x:v>
      </x:c>
      <x:c r="N389" s="14" t="n">
        <x:f>IFERROR(J389/I389,0)</x:f>
        <x:v>1</x:v>
      </x:c>
      <x:c r="O389" s="14" t="n">
        <x:f>IFERROR(K389/D389,0)</x:f>
        <x:v>0.8828125</x:v>
      </x:c>
      <x:c r="P389" t="n">
        <x:f>IF(L389&lt;'KPI TARGETS'!$B$6,1,0)+IF(G389&lt;'KPI TARGETS'!$B$7,1,0)+IF(M389&gt;'KPI TARGETS'!$B$8,1,0)+IF(N389&lt;'KPI TARGETS'!$B$9,1,0)+IF(O389&lt;'KPI TARGETS'!$B$10,1,0)</x:f>
        <x:v>3</x:v>
      </x:c>
      <x:c r="Q389" t="str">
        <x:f>IF(P389&gt;='KPI TARGETS'!$B$11,"HIGH",IF(P389=1,"WATCH","ON TRACK"))</x:f>
        <x:v>HIGH</x:v>
      </x:c>
      <x:c r="R389" s="18" t="str"/>
    </x:row>
    <x:row r="390">
      <x:c r="A390" t="str">
        <x:v>W4</x:v>
      </x:c>
      <x:c r="B390" t="str">
        <x:v>TL 01</x:v>
      </x:c>
      <x:c r="C390" t="str">
        <x:v>T01-A13</x:v>
      </x:c>
      <x:c r="D390" s="18" t="n">
        <x:v>94</x:v>
      </x:c>
      <x:c r="E390" s="18" t="n">
        <x:v>27</x:v>
      </x:c>
      <x:c r="F390" s="18" t="n">
        <x:v>29</x:v>
      </x:c>
      <x:c r="G390" s="19" t="n">
        <x:v>0.929</x:v>
      </x:c>
      <x:c r="H390" s="18" t="n">
        <x:v>49350</x:v>
      </x:c>
      <x:c r="I390" s="18" t="n">
        <x:v>5</x:v>
      </x:c>
      <x:c r="J390" s="18" t="n">
        <x:v>5</x:v>
      </x:c>
      <x:c r="K390" s="18" t="n">
        <x:v>79</x:v>
      </x:c>
      <x:c r="L390" s="14" t="n">
        <x:f>IFERROR(E390/F390,0)</x:f>
        <x:v>0.9310344827586207</x:v>
      </x:c>
      <x:c r="M390" s="16" t="n">
        <x:f>IFERROR(H390/D390,0)</x:f>
        <x:v>525</x:v>
      </x:c>
      <x:c r="N390" s="14" t="n">
        <x:f>IFERROR(J390/I390,0)</x:f>
        <x:v>1</x:v>
      </x:c>
      <x:c r="O390" s="14" t="n">
        <x:f>IFERROR(K390/D390,0)</x:f>
        <x:v>0.8404255319148937</x:v>
      </x:c>
      <x:c r="P390" t="n">
        <x:f>IF(L390&lt;'KPI TARGETS'!$B$6,1,0)+IF(G390&lt;'KPI TARGETS'!$B$7,1,0)+IF(M390&gt;'KPI TARGETS'!$B$8,1,0)+IF(N390&lt;'KPI TARGETS'!$B$9,1,0)+IF(O390&lt;'KPI TARGETS'!$B$10,1,0)</x:f>
        <x:v>3</x:v>
      </x:c>
      <x:c r="Q390" t="str">
        <x:f>IF(P390&gt;='KPI TARGETS'!$B$11,"HIGH",IF(P390=1,"WATCH","ON TRACK"))</x:f>
        <x:v>HIGH</x:v>
      </x:c>
      <x:c r="R390" s="18" t="str"/>
    </x:row>
    <x:row r="391">
      <x:c r="A391" t="str">
        <x:v>W4</x:v>
      </x:c>
      <x:c r="B391" t="str">
        <x:v>TL 01</x:v>
      </x:c>
      <x:c r="C391" t="str">
        <x:v>T01-A14</x:v>
      </x:c>
      <x:c r="D391" s="18" t="n">
        <x:v>135</x:v>
      </x:c>
      <x:c r="E391" s="18" t="n">
        <x:v>16</x:v>
      </x:c>
      <x:c r="F391" s="18" t="n">
        <x:v>16</x:v>
      </x:c>
      <x:c r="G391" s="19" t="n">
        <x:v>0.906</x:v>
      </x:c>
      <x:c r="H391" s="18" t="n">
        <x:v>60480</x:v>
      </x:c>
      <x:c r="I391" s="18" t="n">
        <x:v>5</x:v>
      </x:c>
      <x:c r="J391" s="18" t="n">
        <x:v>5</x:v>
      </x:c>
      <x:c r="K391" s="18" t="n">
        <x:v>126</x:v>
      </x:c>
      <x:c r="L391" s="14" t="n">
        <x:f>IFERROR(E391/F391,0)</x:f>
        <x:v>1</x:v>
      </x:c>
      <x:c r="M391" s="16" t="n">
        <x:f>IFERROR(H391/D391,0)</x:f>
        <x:v>448</x:v>
      </x:c>
      <x:c r="N391" s="14" t="n">
        <x:f>IFERROR(J391/I391,0)</x:f>
        <x:v>1</x:v>
      </x:c>
      <x:c r="O391" s="14" t="n">
        <x:f>IFERROR(K391/D391,0)</x:f>
        <x:v>0.9333333333333333</x:v>
      </x:c>
      <x:c r="P391" t="n">
        <x:f>IF(L391&lt;'KPI TARGETS'!$B$6,1,0)+IF(G391&lt;'KPI TARGETS'!$B$7,1,0)+IF(M391&gt;'KPI TARGETS'!$B$8,1,0)+IF(N391&lt;'KPI TARGETS'!$B$9,1,0)+IF(O391&lt;'KPI TARGETS'!$B$10,1,0)</x:f>
        <x:v>1</x:v>
      </x:c>
      <x:c r="Q391" t="str">
        <x:f>IF(P391&gt;='KPI TARGETS'!$B$11,"HIGH",IF(P391=1,"WATCH","ON TRACK"))</x:f>
        <x:v>WATCH</x:v>
      </x:c>
      <x:c r="R391" s="18" t="str"/>
    </x:row>
    <x:row r="392">
      <x:c r="A392" t="str">
        <x:v>W4</x:v>
      </x:c>
      <x:c r="B392" t="str">
        <x:v>TL 01</x:v>
      </x:c>
      <x:c r="C392" t="str">
        <x:v>T01-A15</x:v>
      </x:c>
      <x:c r="D392" s="18" t="n">
        <x:v>91</x:v>
      </x:c>
      <x:c r="E392" s="18" t="n">
        <x:v>26</x:v>
      </x:c>
      <x:c r="F392" s="18" t="n">
        <x:v>30</x:v>
      </x:c>
      <x:c r="G392" s="19" t="n">
        <x:v>0.965</x:v>
      </x:c>
      <x:c r="H392" s="18" t="n">
        <x:v>38038</x:v>
      </x:c>
      <x:c r="I392" s="18" t="n">
        <x:v>5</x:v>
      </x:c>
      <x:c r="J392" s="18" t="n">
        <x:v>5</x:v>
      </x:c>
      <x:c r="K392" s="18" t="n">
        <x:v>73</x:v>
      </x:c>
      <x:c r="L392" s="14" t="n">
        <x:f>IFERROR(E392/F392,0)</x:f>
        <x:v>0.8666666666666667</x:v>
      </x:c>
      <x:c r="M392" s="16" t="n">
        <x:f>IFERROR(H392/D392,0)</x:f>
        <x:v>418</x:v>
      </x:c>
      <x:c r="N392" s="14" t="n">
        <x:f>IFERROR(J392/I392,0)</x:f>
        <x:v>1</x:v>
      </x:c>
      <x:c r="O392" s="14" t="n">
        <x:f>IFERROR(K392/D392,0)</x:f>
        <x:v>0.8021978021978022</x:v>
      </x:c>
      <x:c r="P392" t="n">
        <x:f>IF(L392&lt;'KPI TARGETS'!$B$6,1,0)+IF(G392&lt;'KPI TARGETS'!$B$7,1,0)+IF(M392&gt;'KPI TARGETS'!$B$8,1,0)+IF(N392&lt;'KPI TARGETS'!$B$9,1,0)+IF(O392&lt;'KPI TARGETS'!$B$10,1,0)</x:f>
        <x:v>2</x:v>
      </x:c>
      <x:c r="Q392" t="str">
        <x:f>IF(P392&gt;='KPI TARGETS'!$B$11,"HIGH",IF(P392=1,"WATCH","ON TRACK"))</x:f>
        <x:v>HIGH</x:v>
      </x:c>
      <x:c r="R392" s="18" t="str"/>
    </x:row>
    <x:row r="393">
      <x:c r="A393" t="str">
        <x:v>W4</x:v>
      </x:c>
      <x:c r="B393" t="str">
        <x:v>TL 02</x:v>
      </x:c>
      <x:c r="C393" t="str">
        <x:v>T02-A01</x:v>
      </x:c>
      <x:c r="D393" s="18" t="n">
        <x:v>92</x:v>
      </x:c>
      <x:c r="E393" s="18" t="n">
        <x:v>15</x:v>
      </x:c>
      <x:c r="F393" s="18" t="n">
        <x:v>18</x:v>
      </x:c>
      <x:c r="G393" s="19" t="n">
        <x:v>0.91</x:v>
      </x:c>
      <x:c r="H393" s="18" t="n">
        <x:v>53728</x:v>
      </x:c>
      <x:c r="I393" s="18" t="n">
        <x:v>5</x:v>
      </x:c>
      <x:c r="J393" s="18" t="n">
        <x:v>5</x:v>
      </x:c>
      <x:c r="K393" s="18" t="n">
        <x:v>79</x:v>
      </x:c>
      <x:c r="L393" s="14" t="n">
        <x:f>IFERROR(E393/F393,0)</x:f>
        <x:v>0.8333333333333334</x:v>
      </x:c>
      <x:c r="M393" s="16" t="n">
        <x:f>IFERROR(H393/D393,0)</x:f>
        <x:v>584</x:v>
      </x:c>
      <x:c r="N393" s="14" t="n">
        <x:f>IFERROR(J393/I393,0)</x:f>
        <x:v>1</x:v>
      </x:c>
      <x:c r="O393" s="14" t="n">
        <x:f>IFERROR(K393/D393,0)</x:f>
        <x:v>0.8586956521739131</x:v>
      </x:c>
      <x:c r="P393" t="n">
        <x:f>IF(L393&lt;'KPI TARGETS'!$B$6,1,0)+IF(G393&lt;'KPI TARGETS'!$B$7,1,0)+IF(M393&gt;'KPI TARGETS'!$B$8,1,0)+IF(N393&lt;'KPI TARGETS'!$B$9,1,0)+IF(O393&lt;'KPI TARGETS'!$B$10,1,0)</x:f>
        <x:v>4</x:v>
      </x:c>
      <x:c r="Q393" t="str">
        <x:f>IF(P393&gt;='KPI TARGETS'!$B$11,"HIGH",IF(P393=1,"WATCH","ON TRACK"))</x:f>
        <x:v>HIGH</x:v>
      </x:c>
      <x:c r="R393" s="18" t="str"/>
    </x:row>
    <x:row r="394">
      <x:c r="A394" t="str">
        <x:v>W4</x:v>
      </x:c>
      <x:c r="B394" t="str">
        <x:v>TL 02</x:v>
      </x:c>
      <x:c r="C394" t="str">
        <x:v>T02-A02</x:v>
      </x:c>
      <x:c r="D394" s="18" t="n">
        <x:v>131</x:v>
      </x:c>
      <x:c r="E394" s="18" t="n">
        <x:v>26</x:v>
      </x:c>
      <x:c r="F394" s="18" t="n">
        <x:v>29</x:v>
      </x:c>
      <x:c r="G394" s="19" t="n">
        <x:v>0.887</x:v>
      </x:c>
      <x:c r="H394" s="18" t="n">
        <x:v>76635</x:v>
      </x:c>
      <x:c r="I394" s="18" t="n">
        <x:v>5</x:v>
      </x:c>
      <x:c r="J394" s="18" t="n">
        <x:v>5</x:v>
      </x:c>
      <x:c r="K394" s="18" t="n">
        <x:v>119</x:v>
      </x:c>
      <x:c r="L394" s="14" t="n">
        <x:f>IFERROR(E394/F394,0)</x:f>
        <x:v>0.896551724137931</x:v>
      </x:c>
      <x:c r="M394" s="16" t="n">
        <x:f>IFERROR(H394/D394,0)</x:f>
        <x:v>585</x:v>
      </x:c>
      <x:c r="N394" s="14" t="n">
        <x:f>IFERROR(J394/I394,0)</x:f>
        <x:v>1</x:v>
      </x:c>
      <x:c r="O394" s="14" t="n">
        <x:f>IFERROR(K394/D394,0)</x:f>
        <x:v>0.9083969465648855</x:v>
      </x:c>
      <x:c r="P394" t="n">
        <x:f>IF(L394&lt;'KPI TARGETS'!$B$6,1,0)+IF(G394&lt;'KPI TARGETS'!$B$7,1,0)+IF(M394&gt;'KPI TARGETS'!$B$8,1,0)+IF(N394&lt;'KPI TARGETS'!$B$9,1,0)+IF(O394&lt;'KPI TARGETS'!$B$10,1,0)</x:f>
        <x:v>3</x:v>
      </x:c>
      <x:c r="Q394" t="str">
        <x:f>IF(P394&gt;='KPI TARGETS'!$B$11,"HIGH",IF(P394=1,"WATCH","ON TRACK"))</x:f>
        <x:v>HIGH</x:v>
      </x:c>
      <x:c r="R394" s="18" t="str"/>
    </x:row>
    <x:row r="395">
      <x:c r="A395" t="str">
        <x:v>W4</x:v>
      </x:c>
      <x:c r="B395" t="str">
        <x:v>TL 02</x:v>
      </x:c>
      <x:c r="C395" t="str">
        <x:v>T02-A03</x:v>
      </x:c>
      <x:c r="D395" s="18" t="n">
        <x:v>146</x:v>
      </x:c>
      <x:c r="E395" s="18" t="n">
        <x:v>18</x:v>
      </x:c>
      <x:c r="F395" s="18" t="n">
        <x:v>19</x:v>
      </x:c>
      <x:c r="G395" s="19" t="n">
        <x:v>0.892</x:v>
      </x:c>
      <x:c r="H395" s="18" t="n">
        <x:v>85994</x:v>
      </x:c>
      <x:c r="I395" s="18" t="n">
        <x:v>5</x:v>
      </x:c>
      <x:c r="J395" s="18" t="n">
        <x:v>5</x:v>
      </x:c>
      <x:c r="K395" s="18" t="n">
        <x:v>128</x:v>
      </x:c>
      <x:c r="L395" s="14" t="n">
        <x:f>IFERROR(E395/F395,0)</x:f>
        <x:v>0.9473684210526315</x:v>
      </x:c>
      <x:c r="M395" s="16" t="n">
        <x:f>IFERROR(H395/D395,0)</x:f>
        <x:v>589</x:v>
      </x:c>
      <x:c r="N395" s="14" t="n">
        <x:f>IFERROR(J395/I395,0)</x:f>
        <x:v>1</x:v>
      </x:c>
      <x:c r="O395" s="14" t="n">
        <x:f>IFERROR(K395/D395,0)</x:f>
        <x:v>0.8767123287671232</x:v>
      </x:c>
      <x:c r="P395" t="n">
        <x:f>IF(L395&lt;'KPI TARGETS'!$B$6,1,0)+IF(G395&lt;'KPI TARGETS'!$B$7,1,0)+IF(M395&gt;'KPI TARGETS'!$B$8,1,0)+IF(N395&lt;'KPI TARGETS'!$B$9,1,0)+IF(O395&lt;'KPI TARGETS'!$B$10,1,0)</x:f>
        <x:v>3</x:v>
      </x:c>
      <x:c r="Q395" t="str">
        <x:f>IF(P395&gt;='KPI TARGETS'!$B$11,"HIGH",IF(P395=1,"WATCH","ON TRACK"))</x:f>
        <x:v>HIGH</x:v>
      </x:c>
      <x:c r="R395" s="18" t="str"/>
    </x:row>
    <x:row r="396">
      <x:c r="A396" t="str">
        <x:v>W4</x:v>
      </x:c>
      <x:c r="B396" t="str">
        <x:v>TL 02</x:v>
      </x:c>
      <x:c r="C396" t="str">
        <x:v>T02-A04</x:v>
      </x:c>
      <x:c r="D396" s="18" t="n">
        <x:v>136</x:v>
      </x:c>
      <x:c r="E396" s="18" t="n">
        <x:v>25</x:v>
      </x:c>
      <x:c r="F396" s="18" t="n">
        <x:v>26</x:v>
      </x:c>
      <x:c r="G396" s="19" t="n">
        <x:v>0.865</x:v>
      </x:c>
      <x:c r="H396" s="18" t="n">
        <x:v>82008</x:v>
      </x:c>
      <x:c r="I396" s="18" t="n">
        <x:v>5</x:v>
      </x:c>
      <x:c r="J396" s="18" t="n">
        <x:v>5</x:v>
      </x:c>
      <x:c r="K396" s="18" t="n">
        <x:v>126</x:v>
      </x:c>
      <x:c r="L396" s="14" t="n">
        <x:f>IFERROR(E396/F396,0)</x:f>
        <x:v>0.9615384615384616</x:v>
      </x:c>
      <x:c r="M396" s="16" t="n">
        <x:f>IFERROR(H396/D396,0)</x:f>
        <x:v>603</x:v>
      </x:c>
      <x:c r="N396" s="14" t="n">
        <x:f>IFERROR(J396/I396,0)</x:f>
        <x:v>1</x:v>
      </x:c>
      <x:c r="O396" s="14" t="n">
        <x:f>IFERROR(K396/D396,0)</x:f>
        <x:v>0.9264705882352942</x:v>
      </x:c>
      <x:c r="P396" t="n">
        <x:f>IF(L396&lt;'KPI TARGETS'!$B$6,1,0)+IF(G396&lt;'KPI TARGETS'!$B$7,1,0)+IF(M396&gt;'KPI TARGETS'!$B$8,1,0)+IF(N396&lt;'KPI TARGETS'!$B$9,1,0)+IF(O396&lt;'KPI TARGETS'!$B$10,1,0)</x:f>
        <x:v>2</x:v>
      </x:c>
      <x:c r="Q396" t="str">
        <x:f>IF(P396&gt;='KPI TARGETS'!$B$11,"HIGH",IF(P396=1,"WATCH","ON TRACK"))</x:f>
        <x:v>HIGH</x:v>
      </x:c>
      <x:c r="R396" s="18" t="str"/>
    </x:row>
    <x:row r="397">
      <x:c r="A397" t="str">
        <x:v>W4</x:v>
      </x:c>
      <x:c r="B397" t="str">
        <x:v>TL 02</x:v>
      </x:c>
      <x:c r="C397" t="str">
        <x:v>T02-A05</x:v>
      </x:c>
      <x:c r="D397" s="18" t="n">
        <x:v>131</x:v>
      </x:c>
      <x:c r="E397" s="18" t="n">
        <x:v>22</x:v>
      </x:c>
      <x:c r="F397" s="18" t="n">
        <x:v>23</x:v>
      </x:c>
      <x:c r="G397" s="19" t="n">
        <x:v>0.957</x:v>
      </x:c>
      <x:c r="H397" s="18" t="n">
        <x:v>72705</x:v>
      </x:c>
      <x:c r="I397" s="18" t="n">
        <x:v>5</x:v>
      </x:c>
      <x:c r="J397" s="18" t="n">
        <x:v>5</x:v>
      </x:c>
      <x:c r="K397" s="18" t="n">
        <x:v>108</x:v>
      </x:c>
      <x:c r="L397" s="14" t="n">
        <x:f>IFERROR(E397/F397,0)</x:f>
        <x:v>0.9565217391304348</x:v>
      </x:c>
      <x:c r="M397" s="16" t="n">
        <x:f>IFERROR(H397/D397,0)</x:f>
        <x:v>555</x:v>
      </x:c>
      <x:c r="N397" s="14" t="n">
        <x:f>IFERROR(J397/I397,0)</x:f>
        <x:v>1</x:v>
      </x:c>
      <x:c r="O397" s="14" t="n">
        <x:f>IFERROR(K397/D397,0)</x:f>
        <x:v>0.8244274809160306</x:v>
      </x:c>
      <x:c r="P397" t="n">
        <x:f>IF(L397&lt;'KPI TARGETS'!$B$6,1,0)+IF(G397&lt;'KPI TARGETS'!$B$7,1,0)+IF(M397&gt;'KPI TARGETS'!$B$8,1,0)+IF(N397&lt;'KPI TARGETS'!$B$9,1,0)+IF(O397&lt;'KPI TARGETS'!$B$10,1,0)</x:f>
        <x:v>2</x:v>
      </x:c>
      <x:c r="Q397" t="str">
        <x:f>IF(P397&gt;='KPI TARGETS'!$B$11,"HIGH",IF(P397=1,"WATCH","ON TRACK"))</x:f>
        <x:v>HIGH</x:v>
      </x:c>
      <x:c r="R397" s="18" t="str"/>
    </x:row>
    <x:row r="398">
      <x:c r="A398" t="str">
        <x:v>W4</x:v>
      </x:c>
      <x:c r="B398" t="str">
        <x:v>TL 02</x:v>
      </x:c>
      <x:c r="C398" t="str">
        <x:v>T02-A06</x:v>
      </x:c>
      <x:c r="D398" s="18" t="n">
        <x:v>114</x:v>
      </x:c>
      <x:c r="E398" s="18" t="n">
        <x:v>26</x:v>
      </x:c>
      <x:c r="F398" s="18" t="n">
        <x:v>28</x:v>
      </x:c>
      <x:c r="G398" s="19" t="n">
        <x:v>0.957</x:v>
      </x:c>
      <x:c r="H398" s="18" t="n">
        <x:v>46056</x:v>
      </x:c>
      <x:c r="I398" s="18" t="n">
        <x:v>5</x:v>
      </x:c>
      <x:c r="J398" s="18" t="n">
        <x:v>4</x:v>
      </x:c>
      <x:c r="K398" s="18" t="n">
        <x:v>94</x:v>
      </x:c>
      <x:c r="L398" s="14" t="n">
        <x:f>IFERROR(E398/F398,0)</x:f>
        <x:v>0.9285714285714286</x:v>
      </x:c>
      <x:c r="M398" s="16" t="n">
        <x:f>IFERROR(H398/D398,0)</x:f>
        <x:v>404</x:v>
      </x:c>
      <x:c r="N398" s="14" t="n">
        <x:f>IFERROR(J398/I398,0)</x:f>
        <x:v>0.8</x:v>
      </x:c>
      <x:c r="O398" s="14" t="n">
        <x:f>IFERROR(K398/D398,0)</x:f>
        <x:v>0.8245614035087719</x:v>
      </x:c>
      <x:c r="P398" t="n">
        <x:f>IF(L398&lt;'KPI TARGETS'!$B$6,1,0)+IF(G398&lt;'KPI TARGETS'!$B$7,1,0)+IF(M398&gt;'KPI TARGETS'!$B$8,1,0)+IF(N398&lt;'KPI TARGETS'!$B$9,1,0)+IF(O398&lt;'KPI TARGETS'!$B$10,1,0)</x:f>
        <x:v>2</x:v>
      </x:c>
      <x:c r="Q398" t="str">
        <x:f>IF(P398&gt;='KPI TARGETS'!$B$11,"HIGH",IF(P398=1,"WATCH","ON TRACK"))</x:f>
        <x:v>HIGH</x:v>
      </x:c>
      <x:c r="R398" s="18" t="str"/>
    </x:row>
    <x:row r="399">
      <x:c r="A399" t="str">
        <x:v>W4</x:v>
      </x:c>
      <x:c r="B399" t="str">
        <x:v>TL 02</x:v>
      </x:c>
      <x:c r="C399" t="str">
        <x:v>T02-A07</x:v>
      </x:c>
      <x:c r="D399" s="18" t="n">
        <x:v>131</x:v>
      </x:c>
      <x:c r="E399" s="18" t="n">
        <x:v>26</x:v>
      </x:c>
      <x:c r="F399" s="18" t="n">
        <x:v>32</x:v>
      </x:c>
      <x:c r="G399" s="19" t="n">
        <x:v>0.864</x:v>
      </x:c>
      <x:c r="H399" s="18" t="n">
        <x:v>75980</x:v>
      </x:c>
      <x:c r="I399" s="18" t="n">
        <x:v>5</x:v>
      </x:c>
      <x:c r="J399" s="18" t="n">
        <x:v>5</x:v>
      </x:c>
      <x:c r="K399" s="18" t="n">
        <x:v>109</x:v>
      </x:c>
      <x:c r="L399" s="14" t="n">
        <x:f>IFERROR(E399/F399,0)</x:f>
        <x:v>0.8125</x:v>
      </x:c>
      <x:c r="M399" s="16" t="n">
        <x:f>IFERROR(H399/D399,0)</x:f>
        <x:v>580</x:v>
      </x:c>
      <x:c r="N399" s="14" t="n">
        <x:f>IFERROR(J399/I399,0)</x:f>
        <x:v>1</x:v>
      </x:c>
      <x:c r="O399" s="14" t="n">
        <x:f>IFERROR(K399/D399,0)</x:f>
        <x:v>0.8320610687022901</x:v>
      </x:c>
      <x:c r="P399" t="n">
        <x:f>IF(L399&lt;'KPI TARGETS'!$B$6,1,0)+IF(G399&lt;'KPI TARGETS'!$B$7,1,0)+IF(M399&gt;'KPI TARGETS'!$B$8,1,0)+IF(N399&lt;'KPI TARGETS'!$B$9,1,0)+IF(O399&lt;'KPI TARGETS'!$B$10,1,0)</x:f>
        <x:v>4</x:v>
      </x:c>
      <x:c r="Q399" t="str">
        <x:f>IF(P399&gt;='KPI TARGETS'!$B$11,"HIGH",IF(P399=1,"WATCH","ON TRACK"))</x:f>
        <x:v>HIGH</x:v>
      </x:c>
      <x:c r="R399" s="18" t="str"/>
    </x:row>
    <x:row r="400">
      <x:c r="A400" t="str">
        <x:v>W4</x:v>
      </x:c>
      <x:c r="B400" t="str">
        <x:v>TL 02</x:v>
      </x:c>
      <x:c r="C400" t="str">
        <x:v>T02-A08</x:v>
      </x:c>
      <x:c r="D400" s="18" t="n">
        <x:v>141</x:v>
      </x:c>
      <x:c r="E400" s="18" t="n">
        <x:v>16</x:v>
      </x:c>
      <x:c r="F400" s="18" t="n">
        <x:v>19</x:v>
      </x:c>
      <x:c r="G400" s="19" t="n">
        <x:v>0.911</x:v>
      </x:c>
      <x:c r="H400" s="18" t="n">
        <x:v>74871</x:v>
      </x:c>
      <x:c r="I400" s="18" t="n">
        <x:v>5</x:v>
      </x:c>
      <x:c r="J400" s="18" t="n">
        <x:v>5</x:v>
      </x:c>
      <x:c r="K400" s="18" t="n">
        <x:v>116</x:v>
      </x:c>
      <x:c r="L400" s="14" t="n">
        <x:f>IFERROR(E400/F400,0)</x:f>
        <x:v>0.8421052631578947</x:v>
      </x:c>
      <x:c r="M400" s="16" t="n">
        <x:f>IFERROR(H400/D400,0)</x:f>
        <x:v>531</x:v>
      </x:c>
      <x:c r="N400" s="14" t="n">
        <x:f>IFERROR(J400/I400,0)</x:f>
        <x:v>1</x:v>
      </x:c>
      <x:c r="O400" s="14" t="n">
        <x:f>IFERROR(K400/D400,0)</x:f>
        <x:v>0.8226950354609929</x:v>
      </x:c>
      <x:c r="P400" t="n">
        <x:f>IF(L400&lt;'KPI TARGETS'!$B$6,1,0)+IF(G400&lt;'KPI TARGETS'!$B$7,1,0)+IF(M400&gt;'KPI TARGETS'!$B$8,1,0)+IF(N400&lt;'KPI TARGETS'!$B$9,1,0)+IF(O400&lt;'KPI TARGETS'!$B$10,1,0)</x:f>
        <x:v>4</x:v>
      </x:c>
      <x:c r="Q400" t="str">
        <x:f>IF(P400&gt;='KPI TARGETS'!$B$11,"HIGH",IF(P400=1,"WATCH","ON TRACK"))</x:f>
        <x:v>HIGH</x:v>
      </x:c>
      <x:c r="R400" s="18" t="str"/>
    </x:row>
    <x:row r="401">
      <x:c r="A401" t="str">
        <x:v>W4</x:v>
      </x:c>
      <x:c r="B401" t="str">
        <x:v>TL 02</x:v>
      </x:c>
      <x:c r="C401" t="str">
        <x:v>T02-A09</x:v>
      </x:c>
      <x:c r="D401" s="18" t="n">
        <x:v>103</x:v>
      </x:c>
      <x:c r="E401" s="18" t="n">
        <x:v>26</x:v>
      </x:c>
      <x:c r="F401" s="18" t="n">
        <x:v>26</x:v>
      </x:c>
      <x:c r="G401" s="19" t="n">
        <x:v>0.873</x:v>
      </x:c>
      <x:c r="H401" s="18" t="n">
        <x:v>51294</x:v>
      </x:c>
      <x:c r="I401" s="18" t="n">
        <x:v>5</x:v>
      </x:c>
      <x:c r="J401" s="18" t="n">
        <x:v>5</x:v>
      </x:c>
      <x:c r="K401" s="18" t="n">
        <x:v>97</x:v>
      </x:c>
      <x:c r="L401" s="14" t="n">
        <x:f>IFERROR(E401/F401,0)</x:f>
        <x:v>1</x:v>
      </x:c>
      <x:c r="M401" s="16" t="n">
        <x:f>IFERROR(H401/D401,0)</x:f>
        <x:v>498</x:v>
      </x:c>
      <x:c r="N401" s="14" t="n">
        <x:f>IFERROR(J401/I401,0)</x:f>
        <x:v>1</x:v>
      </x:c>
      <x:c r="O401" s="14" t="n">
        <x:f>IFERROR(K401/D401,0)</x:f>
        <x:v>0.941747572815534</x:v>
      </x:c>
      <x:c r="P401" t="n">
        <x:f>IF(L401&lt;'KPI TARGETS'!$B$6,1,0)+IF(G401&lt;'KPI TARGETS'!$B$7,1,0)+IF(M401&gt;'KPI TARGETS'!$B$8,1,0)+IF(N401&lt;'KPI TARGETS'!$B$9,1,0)+IF(O401&lt;'KPI TARGETS'!$B$10,1,0)</x:f>
        <x:v>1</x:v>
      </x:c>
      <x:c r="Q401" t="str">
        <x:f>IF(P401&gt;='KPI TARGETS'!$B$11,"HIGH",IF(P401=1,"WATCH","ON TRACK"))</x:f>
        <x:v>WATCH</x:v>
      </x:c>
      <x:c r="R401" s="18" t="str"/>
    </x:row>
    <x:row r="402">
      <x:c r="A402" t="str">
        <x:v>W4</x:v>
      </x:c>
      <x:c r="B402" t="str">
        <x:v>TL 02</x:v>
      </x:c>
      <x:c r="C402" t="str">
        <x:v>T02-A10</x:v>
      </x:c>
      <x:c r="D402" s="18" t="n">
        <x:v>92</x:v>
      </x:c>
      <x:c r="E402" s="18" t="n">
        <x:v>14</x:v>
      </x:c>
      <x:c r="F402" s="18" t="n">
        <x:v>17</x:v>
      </x:c>
      <x:c r="G402" s="19" t="n">
        <x:v>0.948</x:v>
      </x:c>
      <x:c r="H402" s="18" t="n">
        <x:v>50600</x:v>
      </x:c>
      <x:c r="I402" s="18" t="n">
        <x:v>5</x:v>
      </x:c>
      <x:c r="J402" s="18" t="n">
        <x:v>5</x:v>
      </x:c>
      <x:c r="K402" s="18" t="n">
        <x:v>77</x:v>
      </x:c>
      <x:c r="L402" s="14" t="n">
        <x:f>IFERROR(E402/F402,0)</x:f>
        <x:v>0.8235294117647058</x:v>
      </x:c>
      <x:c r="M402" s="16" t="n">
        <x:f>IFERROR(H402/D402,0)</x:f>
        <x:v>550</x:v>
      </x:c>
      <x:c r="N402" s="14" t="n">
        <x:f>IFERROR(J402/I402,0)</x:f>
        <x:v>1</x:v>
      </x:c>
      <x:c r="O402" s="14" t="n">
        <x:f>IFERROR(K402/D402,0)</x:f>
        <x:v>0.8369565217391305</x:v>
      </x:c>
      <x:c r="P402" t="n">
        <x:f>IF(L402&lt;'KPI TARGETS'!$B$6,1,0)+IF(G402&lt;'KPI TARGETS'!$B$7,1,0)+IF(M402&gt;'KPI TARGETS'!$B$8,1,0)+IF(N402&lt;'KPI TARGETS'!$B$9,1,0)+IF(O402&lt;'KPI TARGETS'!$B$10,1,0)</x:f>
        <x:v>3</x:v>
      </x:c>
      <x:c r="Q402" t="str">
        <x:f>IF(P402&gt;='KPI TARGETS'!$B$11,"HIGH",IF(P402=1,"WATCH","ON TRACK"))</x:f>
        <x:v>HIGH</x:v>
      </x:c>
      <x:c r="R402" s="18" t="str"/>
    </x:row>
    <x:row r="403">
      <x:c r="A403" t="str">
        <x:v>W4</x:v>
      </x:c>
      <x:c r="B403" t="str">
        <x:v>TL 02</x:v>
      </x:c>
      <x:c r="C403" t="str">
        <x:v>T02-A11</x:v>
      </x:c>
      <x:c r="D403" s="18" t="n">
        <x:v>98</x:v>
      </x:c>
      <x:c r="E403" s="18" t="n">
        <x:v>30</x:v>
      </x:c>
      <x:c r="F403" s="18" t="n">
        <x:v>32</x:v>
      </x:c>
      <x:c r="G403" s="19" t="n">
        <x:v>0.967</x:v>
      </x:c>
      <x:c r="H403" s="18" t="n">
        <x:v>51940</x:v>
      </x:c>
      <x:c r="I403" s="18" t="n">
        <x:v>5</x:v>
      </x:c>
      <x:c r="J403" s="18" t="n">
        <x:v>4</x:v>
      </x:c>
      <x:c r="K403" s="18" t="n">
        <x:v>91</x:v>
      </x:c>
      <x:c r="L403" s="14" t="n">
        <x:f>IFERROR(E403/F403,0)</x:f>
        <x:v>0.9375</x:v>
      </x:c>
      <x:c r="M403" s="16" t="n">
        <x:f>IFERROR(H403/D403,0)</x:f>
        <x:v>530</x:v>
      </x:c>
      <x:c r="N403" s="14" t="n">
        <x:f>IFERROR(J403/I403,0)</x:f>
        <x:v>0.8</x:v>
      </x:c>
      <x:c r="O403" s="14" t="n">
        <x:f>IFERROR(K403/D403,0)</x:f>
        <x:v>0.9285714285714286</x:v>
      </x:c>
      <x:c r="P403" t="n">
        <x:f>IF(L403&lt;'KPI TARGETS'!$B$6,1,0)+IF(G403&lt;'KPI TARGETS'!$B$7,1,0)+IF(M403&gt;'KPI TARGETS'!$B$8,1,0)+IF(N403&lt;'KPI TARGETS'!$B$9,1,0)+IF(O403&lt;'KPI TARGETS'!$B$10,1,0)</x:f>
        <x:v>2</x:v>
      </x:c>
      <x:c r="Q403" t="str">
        <x:f>IF(P403&gt;='KPI TARGETS'!$B$11,"HIGH",IF(P403=1,"WATCH","ON TRACK"))</x:f>
        <x:v>HIGH</x:v>
      </x:c>
      <x:c r="R403" s="18" t="str"/>
    </x:row>
    <x:row r="404">
      <x:c r="A404" t="str">
        <x:v>W4</x:v>
      </x:c>
      <x:c r="B404" t="str">
        <x:v>TL 02</x:v>
      </x:c>
      <x:c r="C404" t="str">
        <x:v>T02-A12</x:v>
      </x:c>
      <x:c r="D404" s="18" t="n">
        <x:v>125</x:v>
      </x:c>
      <x:c r="E404" s="18" t="n">
        <x:v>28</x:v>
      </x:c>
      <x:c r="F404" s="18" t="n">
        <x:v>34</x:v>
      </x:c>
      <x:c r="G404" s="19" t="n">
        <x:v>0.937</x:v>
      </x:c>
      <x:c r="H404" s="18" t="n">
        <x:v>59875</x:v>
      </x:c>
      <x:c r="I404" s="18" t="n">
        <x:v>5</x:v>
      </x:c>
      <x:c r="J404" s="18" t="n">
        <x:v>5</x:v>
      </x:c>
      <x:c r="K404" s="18" t="n">
        <x:v>106</x:v>
      </x:c>
      <x:c r="L404" s="14" t="n">
        <x:f>IFERROR(E404/F404,0)</x:f>
        <x:v>0.8235294117647058</x:v>
      </x:c>
      <x:c r="M404" s="16" t="n">
        <x:f>IFERROR(H404/D404,0)</x:f>
        <x:v>479</x:v>
      </x:c>
      <x:c r="N404" s="14" t="n">
        <x:f>IFERROR(J404/I404,0)</x:f>
        <x:v>1</x:v>
      </x:c>
      <x:c r="O404" s="14" t="n">
        <x:f>IFERROR(K404/D404,0)</x:f>
        <x:v>0.848</x:v>
      </x:c>
      <x:c r="P404" t="n">
        <x:f>IF(L404&lt;'KPI TARGETS'!$B$6,1,0)+IF(G404&lt;'KPI TARGETS'!$B$7,1,0)+IF(M404&gt;'KPI TARGETS'!$B$8,1,0)+IF(N404&lt;'KPI TARGETS'!$B$9,1,0)+IF(O404&lt;'KPI TARGETS'!$B$10,1,0)</x:f>
        <x:v>2</x:v>
      </x:c>
      <x:c r="Q404" t="str">
        <x:f>IF(P404&gt;='KPI TARGETS'!$B$11,"HIGH",IF(P404=1,"WATCH","ON TRACK"))</x:f>
        <x:v>HIGH</x:v>
      </x:c>
      <x:c r="R404" s="18" t="str"/>
    </x:row>
    <x:row r="405">
      <x:c r="A405" t="str">
        <x:v>W4</x:v>
      </x:c>
      <x:c r="B405" t="str">
        <x:v>TL 02</x:v>
      </x:c>
      <x:c r="C405" t="str">
        <x:v>T02-A13</x:v>
      </x:c>
      <x:c r="D405" s="18" t="n">
        <x:v>107</x:v>
      </x:c>
      <x:c r="E405" s="18" t="n">
        <x:v>30</x:v>
      </x:c>
      <x:c r="F405" s="18" t="n">
        <x:v>33</x:v>
      </x:c>
      <x:c r="G405" s="19" t="n">
        <x:v>0.99</x:v>
      </x:c>
      <x:c r="H405" s="18" t="n">
        <x:v>62274</x:v>
      </x:c>
      <x:c r="I405" s="18" t="n">
        <x:v>5</x:v>
      </x:c>
      <x:c r="J405" s="18" t="n">
        <x:v>5</x:v>
      </x:c>
      <x:c r="K405" s="18" t="n">
        <x:v>99</x:v>
      </x:c>
      <x:c r="L405" s="14" t="n">
        <x:f>IFERROR(E405/F405,0)</x:f>
        <x:v>0.9090909090909091</x:v>
      </x:c>
      <x:c r="M405" s="16" t="n">
        <x:f>IFERROR(H405/D405,0)</x:f>
        <x:v>582</x:v>
      </x:c>
      <x:c r="N405" s="14" t="n">
        <x:f>IFERROR(J405/I405,0)</x:f>
        <x:v>1</x:v>
      </x:c>
      <x:c r="O405" s="14" t="n">
        <x:f>IFERROR(K405/D405,0)</x:f>
        <x:v>0.9252336448598131</x:v>
      </x:c>
      <x:c r="P405" t="n">
        <x:f>IF(L405&lt;'KPI TARGETS'!$B$6,1,0)+IF(G405&lt;'KPI TARGETS'!$B$7,1,0)+IF(M405&gt;'KPI TARGETS'!$B$8,1,0)+IF(N405&lt;'KPI TARGETS'!$B$9,1,0)+IF(O405&lt;'KPI TARGETS'!$B$10,1,0)</x:f>
        <x:v>1</x:v>
      </x:c>
      <x:c r="Q405" t="str">
        <x:f>IF(P405&gt;='KPI TARGETS'!$B$11,"HIGH",IF(P405=1,"WATCH","ON TRACK"))</x:f>
        <x:v>WATCH</x:v>
      </x:c>
      <x:c r="R405" s="18" t="str"/>
    </x:row>
    <x:row r="406">
      <x:c r="A406" t="str">
        <x:v>W4</x:v>
      </x:c>
      <x:c r="B406" t="str">
        <x:v>TL 02</x:v>
      </x:c>
      <x:c r="C406" t="str">
        <x:v>T02-A14</x:v>
      </x:c>
      <x:c r="D406" s="18" t="n">
        <x:v>160</x:v>
      </x:c>
      <x:c r="E406" s="18" t="n">
        <x:v>33</x:v>
      </x:c>
      <x:c r="F406" s="18" t="n">
        <x:v>35</x:v>
      </x:c>
      <x:c r="G406" s="19" t="n">
        <x:v>0.891</x:v>
      </x:c>
      <x:c r="H406" s="18" t="n">
        <x:v>85120</x:v>
      </x:c>
      <x:c r="I406" s="18" t="n">
        <x:v>5</x:v>
      </x:c>
      <x:c r="J406" s="18" t="n">
        <x:v>5</x:v>
      </x:c>
      <x:c r="K406" s="18" t="n">
        <x:v>152</x:v>
      </x:c>
      <x:c r="L406" s="14" t="n">
        <x:f>IFERROR(E406/F406,0)</x:f>
        <x:v>0.9428571428571428</x:v>
      </x:c>
      <x:c r="M406" s="16" t="n">
        <x:f>IFERROR(H406/D406,0)</x:f>
        <x:v>532</x:v>
      </x:c>
      <x:c r="N406" s="14" t="n">
        <x:f>IFERROR(J406/I406,0)</x:f>
        <x:v>1</x:v>
      </x:c>
      <x:c r="O406" s="14" t="n">
        <x:f>IFERROR(K406/D406,0)</x:f>
        <x:v>0.95</x:v>
      </x:c>
      <x:c r="P406" t="n">
        <x:f>IF(L406&lt;'KPI TARGETS'!$B$6,1,0)+IF(G406&lt;'KPI TARGETS'!$B$7,1,0)+IF(M406&gt;'KPI TARGETS'!$B$8,1,0)+IF(N406&lt;'KPI TARGETS'!$B$9,1,0)+IF(O406&lt;'KPI TARGETS'!$B$10,1,0)</x:f>
        <x:v>2</x:v>
      </x:c>
      <x:c r="Q406" t="str">
        <x:f>IF(P406&gt;='KPI TARGETS'!$B$11,"HIGH",IF(P406=1,"WATCH","ON TRACK"))</x:f>
        <x:v>HIGH</x:v>
      </x:c>
      <x:c r="R406" s="18" t="str"/>
    </x:row>
    <x:row r="407">
      <x:c r="A407" t="str">
        <x:v>W4</x:v>
      </x:c>
      <x:c r="B407" t="str">
        <x:v>TL 02</x:v>
      </x:c>
      <x:c r="C407" t="str">
        <x:v>T02-A15</x:v>
      </x:c>
      <x:c r="D407" s="18" t="n">
        <x:v>144</x:v>
      </x:c>
      <x:c r="E407" s="18" t="n">
        <x:v>17</x:v>
      </x:c>
      <x:c r="F407" s="18" t="n">
        <x:v>18</x:v>
      </x:c>
      <x:c r="G407" s="19" t="n">
        <x:v>0.923</x:v>
      </x:c>
      <x:c r="H407" s="18" t="n">
        <x:v>79344</x:v>
      </x:c>
      <x:c r="I407" s="18" t="n">
        <x:v>5</x:v>
      </x:c>
      <x:c r="J407" s="18" t="n">
        <x:v>5</x:v>
      </x:c>
      <x:c r="K407" s="18" t="n">
        <x:v>125</x:v>
      </x:c>
      <x:c r="L407" s="14" t="n">
        <x:f>IFERROR(E407/F407,0)</x:f>
        <x:v>0.9444444444444444</x:v>
      </x:c>
      <x:c r="M407" s="16" t="n">
        <x:f>IFERROR(H407/D407,0)</x:f>
        <x:v>551</x:v>
      </x:c>
      <x:c r="N407" s="14" t="n">
        <x:f>IFERROR(J407/I407,0)</x:f>
        <x:v>1</x:v>
      </x:c>
      <x:c r="O407" s="14" t="n">
        <x:f>IFERROR(K407/D407,0)</x:f>
        <x:v>0.8680555555555556</x:v>
      </x:c>
      <x:c r="P407" t="n">
        <x:f>IF(L407&lt;'KPI TARGETS'!$B$6,1,0)+IF(G407&lt;'KPI TARGETS'!$B$7,1,0)+IF(M407&gt;'KPI TARGETS'!$B$8,1,0)+IF(N407&lt;'KPI TARGETS'!$B$9,1,0)+IF(O407&lt;'KPI TARGETS'!$B$10,1,0)</x:f>
        <x:v>3</x:v>
      </x:c>
      <x:c r="Q407" t="str">
        <x:f>IF(P407&gt;='KPI TARGETS'!$B$11,"HIGH",IF(P407=1,"WATCH","ON TRACK"))</x:f>
        <x:v>HIGH</x:v>
      </x:c>
      <x:c r="R407" s="18" t="str"/>
    </x:row>
    <x:row r="408">
      <x:c r="A408" t="str">
        <x:v>W4</x:v>
      </x:c>
      <x:c r="B408" t="str">
        <x:v>TL 02</x:v>
      </x:c>
      <x:c r="C408" t="str">
        <x:v>T02-A16</x:v>
      </x:c>
      <x:c r="D408" s="18" t="n">
        <x:v>112</x:v>
      </x:c>
      <x:c r="E408" s="18" t="n">
        <x:v>21</x:v>
      </x:c>
      <x:c r="F408" s="18" t="n">
        <x:v>23</x:v>
      </x:c>
      <x:c r="G408" s="19" t="n">
        <x:v>0.855</x:v>
      </x:c>
      <x:c r="H408" s="18" t="n">
        <x:v>67648</x:v>
      </x:c>
      <x:c r="I408" s="18" t="n">
        <x:v>5</x:v>
      </x:c>
      <x:c r="J408" s="18" t="n">
        <x:v>5</x:v>
      </x:c>
      <x:c r="K408" s="18" t="n">
        <x:v>104</x:v>
      </x:c>
      <x:c r="L408" s="14" t="n">
        <x:f>IFERROR(E408/F408,0)</x:f>
        <x:v>0.9130434782608695</x:v>
      </x:c>
      <x:c r="M408" s="16" t="n">
        <x:f>IFERROR(H408/D408,0)</x:f>
        <x:v>604</x:v>
      </x:c>
      <x:c r="N408" s="14" t="n">
        <x:f>IFERROR(J408/I408,0)</x:f>
        <x:v>1</x:v>
      </x:c>
      <x:c r="O408" s="14" t="n">
        <x:f>IFERROR(K408/D408,0)</x:f>
        <x:v>0.9285714285714286</x:v>
      </x:c>
      <x:c r="P408" t="n">
        <x:f>IF(L408&lt;'KPI TARGETS'!$B$6,1,0)+IF(G408&lt;'KPI TARGETS'!$B$7,1,0)+IF(M408&gt;'KPI TARGETS'!$B$8,1,0)+IF(N408&lt;'KPI TARGETS'!$B$9,1,0)+IF(O408&lt;'KPI TARGETS'!$B$10,1,0)</x:f>
        <x:v>2</x:v>
      </x:c>
      <x:c r="Q408" t="str">
        <x:f>IF(P408&gt;='KPI TARGETS'!$B$11,"HIGH",IF(P408=1,"WATCH","ON TRACK"))</x:f>
        <x:v>HIGH</x:v>
      </x:c>
      <x:c r="R408" s="18" t="str"/>
    </x:row>
    <x:row r="409">
      <x:c r="A409" t="str">
        <x:v>W4</x:v>
      </x:c>
      <x:c r="B409" t="str">
        <x:v>TL 03</x:v>
      </x:c>
      <x:c r="C409" t="str">
        <x:v>T03-A01</x:v>
      </x:c>
      <x:c r="D409" s="18" t="n">
        <x:v>100</x:v>
      </x:c>
      <x:c r="E409" s="18" t="n">
        <x:v>20</x:v>
      </x:c>
      <x:c r="F409" s="18" t="n">
        <x:v>21</x:v>
      </x:c>
      <x:c r="G409" s="19" t="n">
        <x:v>0.893</x:v>
      </x:c>
      <x:c r="H409" s="18" t="n">
        <x:v>43200</x:v>
      </x:c>
      <x:c r="I409" s="18" t="n">
        <x:v>5</x:v>
      </x:c>
      <x:c r="J409" s="18" t="n">
        <x:v>5</x:v>
      </x:c>
      <x:c r="K409" s="18" t="n">
        <x:v>95</x:v>
      </x:c>
      <x:c r="L409" s="14" t="n">
        <x:f>IFERROR(E409/F409,0)</x:f>
        <x:v>0.9523809523809523</x:v>
      </x:c>
      <x:c r="M409" s="16" t="n">
        <x:f>IFERROR(H409/D409,0)</x:f>
        <x:v>432</x:v>
      </x:c>
      <x:c r="N409" s="14" t="n">
        <x:f>IFERROR(J409/I409,0)</x:f>
        <x:v>1</x:v>
      </x:c>
      <x:c r="O409" s="14" t="n">
        <x:f>IFERROR(K409/D409,0)</x:f>
        <x:v>0.95</x:v>
      </x:c>
      <x:c r="P409" t="n">
        <x:f>IF(L409&lt;'KPI TARGETS'!$B$6,1,0)+IF(G409&lt;'KPI TARGETS'!$B$7,1,0)+IF(M409&gt;'KPI TARGETS'!$B$8,1,0)+IF(N409&lt;'KPI TARGETS'!$B$9,1,0)+IF(O409&lt;'KPI TARGETS'!$B$10,1,0)</x:f>
        <x:v>1</x:v>
      </x:c>
      <x:c r="Q409" t="str">
        <x:f>IF(P409&gt;='KPI TARGETS'!$B$11,"HIGH",IF(P409=1,"WATCH","ON TRACK"))</x:f>
        <x:v>WATCH</x:v>
      </x:c>
      <x:c r="R409" s="18" t="str"/>
    </x:row>
    <x:row r="410">
      <x:c r="A410" t="str">
        <x:v>W4</x:v>
      </x:c>
      <x:c r="B410" t="str">
        <x:v>TL 03</x:v>
      </x:c>
      <x:c r="C410" t="str">
        <x:v>T03-A02</x:v>
      </x:c>
      <x:c r="D410" s="18" t="n">
        <x:v>92</x:v>
      </x:c>
      <x:c r="E410" s="18" t="n">
        <x:v>29</x:v>
      </x:c>
      <x:c r="F410" s="18" t="n">
        <x:v>33</x:v>
      </x:c>
      <x:c r="G410" s="19" t="n">
        <x:v>0.93</x:v>
      </x:c>
      <x:c r="H410" s="18" t="n">
        <x:v>37536</x:v>
      </x:c>
      <x:c r="I410" s="18" t="n">
        <x:v>5</x:v>
      </x:c>
      <x:c r="J410" s="18" t="n">
        <x:v>4</x:v>
      </x:c>
      <x:c r="K410" s="18" t="n">
        <x:v>85</x:v>
      </x:c>
      <x:c r="L410" s="14" t="n">
        <x:f>IFERROR(E410/F410,0)</x:f>
        <x:v>0.8787878787878788</x:v>
      </x:c>
      <x:c r="M410" s="16" t="n">
        <x:f>IFERROR(H410/D410,0)</x:f>
        <x:v>408</x:v>
      </x:c>
      <x:c r="N410" s="14" t="n">
        <x:f>IFERROR(J410/I410,0)</x:f>
        <x:v>0.8</x:v>
      </x:c>
      <x:c r="O410" s="14" t="n">
        <x:f>IFERROR(K410/D410,0)</x:f>
        <x:v>0.9239130434782609</x:v>
      </x:c>
      <x:c r="P410" t="n">
        <x:f>IF(L410&lt;'KPI TARGETS'!$B$6,1,0)+IF(G410&lt;'KPI TARGETS'!$B$7,1,0)+IF(M410&gt;'KPI TARGETS'!$B$8,1,0)+IF(N410&lt;'KPI TARGETS'!$B$9,1,0)+IF(O410&lt;'KPI TARGETS'!$B$10,1,0)</x:f>
        <x:v>2</x:v>
      </x:c>
      <x:c r="Q410" t="str">
        <x:f>IF(P410&gt;='KPI TARGETS'!$B$11,"HIGH",IF(P410=1,"WATCH","ON TRACK"))</x:f>
        <x:v>HIGH</x:v>
      </x:c>
      <x:c r="R410" s="18" t="str"/>
    </x:row>
    <x:row r="411">
      <x:c r="A411" t="str">
        <x:v>W4</x:v>
      </x:c>
      <x:c r="B411" t="str">
        <x:v>TL 03</x:v>
      </x:c>
      <x:c r="C411" t="str">
        <x:v>T03-A03</x:v>
      </x:c>
      <x:c r="D411" s="18" t="n">
        <x:v>143</x:v>
      </x:c>
      <x:c r="E411" s="18" t="n">
        <x:v>20</x:v>
      </x:c>
      <x:c r="F411" s="18" t="n">
        <x:v>23</x:v>
      </x:c>
      <x:c r="G411" s="19" t="n">
        <x:v>0.858</x:v>
      </x:c>
      <x:c r="H411" s="18" t="n">
        <x:v>80795</x:v>
      </x:c>
      <x:c r="I411" s="18" t="n">
        <x:v>5</x:v>
      </x:c>
      <x:c r="J411" s="18" t="n">
        <x:v>5</x:v>
      </x:c>
      <x:c r="K411" s="18" t="n">
        <x:v>125</x:v>
      </x:c>
      <x:c r="L411" s="14" t="n">
        <x:f>IFERROR(E411/F411,0)</x:f>
        <x:v>0.8695652173913043</x:v>
      </x:c>
      <x:c r="M411" s="16" t="n">
        <x:f>IFERROR(H411/D411,0)</x:f>
        <x:v>565</x:v>
      </x:c>
      <x:c r="N411" s="14" t="n">
        <x:f>IFERROR(J411/I411,0)</x:f>
        <x:v>1</x:v>
      </x:c>
      <x:c r="O411" s="14" t="n">
        <x:f>IFERROR(K411/D411,0)</x:f>
        <x:v>0.8741258741258742</x:v>
      </x:c>
      <x:c r="P411" t="n">
        <x:f>IF(L411&lt;'KPI TARGETS'!$B$6,1,0)+IF(G411&lt;'KPI TARGETS'!$B$7,1,0)+IF(M411&gt;'KPI TARGETS'!$B$8,1,0)+IF(N411&lt;'KPI TARGETS'!$B$9,1,0)+IF(O411&lt;'KPI TARGETS'!$B$10,1,0)</x:f>
        <x:v>4</x:v>
      </x:c>
      <x:c r="Q411" t="str">
        <x:f>IF(P411&gt;='KPI TARGETS'!$B$11,"HIGH",IF(P411=1,"WATCH","ON TRACK"))</x:f>
        <x:v>HIGH</x:v>
      </x:c>
      <x:c r="R411" s="18" t="str"/>
    </x:row>
    <x:row r="412">
      <x:c r="A412" t="str">
        <x:v>W4</x:v>
      </x:c>
      <x:c r="B412" t="str">
        <x:v>TL 03</x:v>
      </x:c>
      <x:c r="C412" t="str">
        <x:v>T03-A04</x:v>
      </x:c>
      <x:c r="D412" s="18" t="n">
        <x:v>89</x:v>
      </x:c>
      <x:c r="E412" s="18" t="n">
        <x:v>13</x:v>
      </x:c>
      <x:c r="F412" s="18" t="n">
        <x:v>15</x:v>
      </x:c>
      <x:c r="G412" s="19" t="n">
        <x:v>0.862</x:v>
      </x:c>
      <x:c r="H412" s="18" t="n">
        <x:v>48149</x:v>
      </x:c>
      <x:c r="I412" s="18" t="n">
        <x:v>5</x:v>
      </x:c>
      <x:c r="J412" s="18" t="n">
        <x:v>5</x:v>
      </x:c>
      <x:c r="K412" s="18" t="n">
        <x:v>80</x:v>
      </x:c>
      <x:c r="L412" s="14" t="n">
        <x:f>IFERROR(E412/F412,0)</x:f>
        <x:v>0.8666666666666667</x:v>
      </x:c>
      <x:c r="M412" s="16" t="n">
        <x:f>IFERROR(H412/D412,0)</x:f>
        <x:v>541</x:v>
      </x:c>
      <x:c r="N412" s="14" t="n">
        <x:f>IFERROR(J412/I412,0)</x:f>
        <x:v>1</x:v>
      </x:c>
      <x:c r="O412" s="14" t="n">
        <x:f>IFERROR(K412/D412,0)</x:f>
        <x:v>0.898876404494382</x:v>
      </x:c>
      <x:c r="P412" t="n">
        <x:f>IF(L412&lt;'KPI TARGETS'!$B$6,1,0)+IF(G412&lt;'KPI TARGETS'!$B$7,1,0)+IF(M412&gt;'KPI TARGETS'!$B$8,1,0)+IF(N412&lt;'KPI TARGETS'!$B$9,1,0)+IF(O412&lt;'KPI TARGETS'!$B$10,1,0)</x:f>
        <x:v>3</x:v>
      </x:c>
      <x:c r="Q412" t="str">
        <x:f>IF(P412&gt;='KPI TARGETS'!$B$11,"HIGH",IF(P412=1,"WATCH","ON TRACK"))</x:f>
        <x:v>HIGH</x:v>
      </x:c>
      <x:c r="R412" s="18" t="str"/>
    </x:row>
    <x:row r="413">
      <x:c r="A413" t="str">
        <x:v>W4</x:v>
      </x:c>
      <x:c r="B413" t="str">
        <x:v>TL 03</x:v>
      </x:c>
      <x:c r="C413" t="str">
        <x:v>T03-A05</x:v>
      </x:c>
      <x:c r="D413" s="18" t="n">
        <x:v>89</x:v>
      </x:c>
      <x:c r="E413" s="18" t="n">
        <x:v>16</x:v>
      </x:c>
      <x:c r="F413" s="18" t="n">
        <x:v>20</x:v>
      </x:c>
      <x:c r="G413" s="19" t="n">
        <x:v>0.868</x:v>
      </x:c>
      <x:c r="H413" s="18" t="n">
        <x:v>52243</x:v>
      </x:c>
      <x:c r="I413" s="18" t="n">
        <x:v>5</x:v>
      </x:c>
      <x:c r="J413" s="18" t="n">
        <x:v>4</x:v>
      </x:c>
      <x:c r="K413" s="18" t="n">
        <x:v>82</x:v>
      </x:c>
      <x:c r="L413" s="14" t="n">
        <x:f>IFERROR(E413/F413,0)</x:f>
        <x:v>0.8</x:v>
      </x:c>
      <x:c r="M413" s="16" t="n">
        <x:f>IFERROR(H413/D413,0)</x:f>
        <x:v>587</x:v>
      </x:c>
      <x:c r="N413" s="14" t="n">
        <x:f>IFERROR(J413/I413,0)</x:f>
        <x:v>0.8</x:v>
      </x:c>
      <x:c r="O413" s="14" t="n">
        <x:f>IFERROR(K413/D413,0)</x:f>
        <x:v>0.9213483146067416</x:v>
      </x:c>
      <x:c r="P413" t="n">
        <x:f>IF(L413&lt;'KPI TARGETS'!$B$6,1,0)+IF(G413&lt;'KPI TARGETS'!$B$7,1,0)+IF(M413&gt;'KPI TARGETS'!$B$8,1,0)+IF(N413&lt;'KPI TARGETS'!$B$9,1,0)+IF(O413&lt;'KPI TARGETS'!$B$10,1,0)</x:f>
        <x:v>4</x:v>
      </x:c>
      <x:c r="Q413" t="str">
        <x:f>IF(P413&gt;='KPI TARGETS'!$B$11,"HIGH",IF(P413=1,"WATCH","ON TRACK"))</x:f>
        <x:v>HIGH</x:v>
      </x:c>
      <x:c r="R413" s="18" t="str"/>
    </x:row>
    <x:row r="414">
      <x:c r="A414" t="str">
        <x:v>W4</x:v>
      </x:c>
      <x:c r="B414" t="str">
        <x:v>TL 03</x:v>
      </x:c>
      <x:c r="C414" t="str">
        <x:v>T03-A06</x:v>
      </x:c>
      <x:c r="D414" s="18" t="n">
        <x:v>146</x:v>
      </x:c>
      <x:c r="E414" s="18" t="n">
        <x:v>24</x:v>
      </x:c>
      <x:c r="F414" s="18" t="n">
        <x:v>28</x:v>
      </x:c>
      <x:c r="G414" s="19" t="n">
        <x:v>0.912</x:v>
      </x:c>
      <x:c r="H414" s="18" t="n">
        <x:v>61174</x:v>
      </x:c>
      <x:c r="I414" s="18" t="n">
        <x:v>5</x:v>
      </x:c>
      <x:c r="J414" s="18" t="n">
        <x:v>5</x:v>
      </x:c>
      <x:c r="K414" s="18" t="n">
        <x:v>134</x:v>
      </x:c>
      <x:c r="L414" s="14" t="n">
        <x:f>IFERROR(E414/F414,0)</x:f>
        <x:v>0.8571428571428571</x:v>
      </x:c>
      <x:c r="M414" s="16" t="n">
        <x:f>IFERROR(H414/D414,0)</x:f>
        <x:v>419</x:v>
      </x:c>
      <x:c r="N414" s="14" t="n">
        <x:f>IFERROR(J414/I414,0)</x:f>
        <x:v>1</x:v>
      </x:c>
      <x:c r="O414" s="14" t="n">
        <x:f>IFERROR(K414/D414,0)</x:f>
        <x:v>0.9178082191780822</x:v>
      </x:c>
      <x:c r="P414" t="n">
        <x:f>IF(L414&lt;'KPI TARGETS'!$B$6,1,0)+IF(G414&lt;'KPI TARGETS'!$B$7,1,0)+IF(M414&gt;'KPI TARGETS'!$B$8,1,0)+IF(N414&lt;'KPI TARGETS'!$B$9,1,0)+IF(O414&lt;'KPI TARGETS'!$B$10,1,0)</x:f>
        <x:v>2</x:v>
      </x:c>
      <x:c r="Q414" t="str">
        <x:f>IF(P414&gt;='KPI TARGETS'!$B$11,"HIGH",IF(P414=1,"WATCH","ON TRACK"))</x:f>
        <x:v>HIGH</x:v>
      </x:c>
      <x:c r="R414" s="18" t="str"/>
    </x:row>
    <x:row r="415">
      <x:c r="A415" t="str">
        <x:v>W4</x:v>
      </x:c>
      <x:c r="B415" t="str">
        <x:v>TL 03</x:v>
      </x:c>
      <x:c r="C415" t="str">
        <x:v>T03-A07</x:v>
      </x:c>
      <x:c r="D415" s="18" t="n">
        <x:v>93</x:v>
      </x:c>
      <x:c r="E415" s="18" t="n">
        <x:v>32</x:v>
      </x:c>
      <x:c r="F415" s="18" t="n">
        <x:v>32</x:v>
      </x:c>
      <x:c r="G415" s="19" t="n">
        <x:v>0.852</x:v>
      </x:c>
      <x:c r="H415" s="18" t="n">
        <x:v>41664</x:v>
      </x:c>
      <x:c r="I415" s="18" t="n">
        <x:v>5</x:v>
      </x:c>
      <x:c r="J415" s="18" t="n">
        <x:v>4</x:v>
      </x:c>
      <x:c r="K415" s="18" t="n">
        <x:v>84</x:v>
      </x:c>
      <x:c r="L415" s="14" t="n">
        <x:f>IFERROR(E415/F415,0)</x:f>
        <x:v>1</x:v>
      </x:c>
      <x:c r="M415" s="16" t="n">
        <x:f>IFERROR(H415/D415,0)</x:f>
        <x:v>448</x:v>
      </x:c>
      <x:c r="N415" s="14" t="n">
        <x:f>IFERROR(J415/I415,0)</x:f>
        <x:v>0.8</x:v>
      </x:c>
      <x:c r="O415" s="14" t="n">
        <x:f>IFERROR(K415/D415,0)</x:f>
        <x:v>0.9032258064516129</x:v>
      </x:c>
      <x:c r="P415" t="n">
        <x:f>IF(L415&lt;'KPI TARGETS'!$B$6,1,0)+IF(G415&lt;'KPI TARGETS'!$B$7,1,0)+IF(M415&gt;'KPI TARGETS'!$B$8,1,0)+IF(N415&lt;'KPI TARGETS'!$B$9,1,0)+IF(O415&lt;'KPI TARGETS'!$B$10,1,0)</x:f>
        <x:v>2</x:v>
      </x:c>
      <x:c r="Q415" t="str">
        <x:f>IF(P415&gt;='KPI TARGETS'!$B$11,"HIGH",IF(P415=1,"WATCH","ON TRACK"))</x:f>
        <x:v>HIGH</x:v>
      </x:c>
      <x:c r="R415" s="18" t="str"/>
    </x:row>
    <x:row r="416">
      <x:c r="A416" t="str">
        <x:v>W4</x:v>
      </x:c>
      <x:c r="B416" t="str">
        <x:v>TL 03</x:v>
      </x:c>
      <x:c r="C416" t="str">
        <x:v>T03-A08</x:v>
      </x:c>
      <x:c r="D416" s="18" t="n">
        <x:v>111</x:v>
      </x:c>
      <x:c r="E416" s="18" t="n">
        <x:v>32</x:v>
      </x:c>
      <x:c r="F416" s="18" t="n">
        <x:v>35</x:v>
      </x:c>
      <x:c r="G416" s="19" t="n">
        <x:v>0.945</x:v>
      </x:c>
      <x:c r="H416" s="18" t="n">
        <x:v>59496</x:v>
      </x:c>
      <x:c r="I416" s="18" t="n">
        <x:v>5</x:v>
      </x:c>
      <x:c r="J416" s="18" t="n">
        <x:v>5</x:v>
      </x:c>
      <x:c r="K416" s="18" t="n">
        <x:v>89</x:v>
      </x:c>
      <x:c r="L416" s="14" t="n">
        <x:f>IFERROR(E416/F416,0)</x:f>
        <x:v>0.9142857142857143</x:v>
      </x:c>
      <x:c r="M416" s="16" t="n">
        <x:f>IFERROR(H416/D416,0)</x:f>
        <x:v>536</x:v>
      </x:c>
      <x:c r="N416" s="14" t="n">
        <x:f>IFERROR(J416/I416,0)</x:f>
        <x:v>1</x:v>
      </x:c>
      <x:c r="O416" s="14" t="n">
        <x:f>IFERROR(K416/D416,0)</x:f>
        <x:v>0.8018018018018018</x:v>
      </x:c>
      <x:c r="P416" t="n">
        <x:f>IF(L416&lt;'KPI TARGETS'!$B$6,1,0)+IF(G416&lt;'KPI TARGETS'!$B$7,1,0)+IF(M416&gt;'KPI TARGETS'!$B$8,1,0)+IF(N416&lt;'KPI TARGETS'!$B$9,1,0)+IF(O416&lt;'KPI TARGETS'!$B$10,1,0)</x:f>
        <x:v>2</x:v>
      </x:c>
      <x:c r="Q416" t="str">
        <x:f>IF(P416&gt;='KPI TARGETS'!$B$11,"HIGH",IF(P416=1,"WATCH","ON TRACK"))</x:f>
        <x:v>HIGH</x:v>
      </x:c>
      <x:c r="R416" s="18" t="str"/>
    </x:row>
    <x:row r="417">
      <x:c r="A417" t="str">
        <x:v>W4</x:v>
      </x:c>
      <x:c r="B417" t="str">
        <x:v>TL 03</x:v>
      </x:c>
      <x:c r="C417" t="str">
        <x:v>T03-A09</x:v>
      </x:c>
      <x:c r="D417" s="18" t="n">
        <x:v>106</x:v>
      </x:c>
      <x:c r="E417" s="18" t="n">
        <x:v>21</x:v>
      </x:c>
      <x:c r="F417" s="18" t="n">
        <x:v>23</x:v>
      </x:c>
      <x:c r="G417" s="19" t="n">
        <x:v>0.915</x:v>
      </x:c>
      <x:c r="H417" s="18" t="n">
        <x:v>47488</x:v>
      </x:c>
      <x:c r="I417" s="18" t="n">
        <x:v>5</x:v>
      </x:c>
      <x:c r="J417" s="18" t="n">
        <x:v>5</x:v>
      </x:c>
      <x:c r="K417" s="18" t="n">
        <x:v>96</x:v>
      </x:c>
      <x:c r="L417" s="14" t="n">
        <x:f>IFERROR(E417/F417,0)</x:f>
        <x:v>0.9130434782608695</x:v>
      </x:c>
      <x:c r="M417" s="16" t="n">
        <x:f>IFERROR(H417/D417,0)</x:f>
        <x:v>448</x:v>
      </x:c>
      <x:c r="N417" s="14" t="n">
        <x:f>IFERROR(J417/I417,0)</x:f>
        <x:v>1</x:v>
      </x:c>
      <x:c r="O417" s="14" t="n">
        <x:f>IFERROR(K417/D417,0)</x:f>
        <x:v>0.9056603773584906</x:v>
      </x:c>
      <x:c r="P417" t="n">
        <x:f>IF(L417&lt;'KPI TARGETS'!$B$6,1,0)+IF(G417&lt;'KPI TARGETS'!$B$7,1,0)+IF(M417&gt;'KPI TARGETS'!$B$8,1,0)+IF(N417&lt;'KPI TARGETS'!$B$9,1,0)+IF(O417&lt;'KPI TARGETS'!$B$10,1,0)</x:f>
        <x:v>1</x:v>
      </x:c>
      <x:c r="Q417" t="str">
        <x:f>IF(P417&gt;='KPI TARGETS'!$B$11,"HIGH",IF(P417=1,"WATCH","ON TRACK"))</x:f>
        <x:v>WATCH</x:v>
      </x:c>
      <x:c r="R417" s="18" t="str"/>
    </x:row>
    <x:row r="418">
      <x:c r="A418" t="str">
        <x:v>W4</x:v>
      </x:c>
      <x:c r="B418" t="str">
        <x:v>TL 03</x:v>
      </x:c>
      <x:c r="C418" t="str">
        <x:v>T03-A10</x:v>
      </x:c>
      <x:c r="D418" s="18" t="n">
        <x:v>96</x:v>
      </x:c>
      <x:c r="E418" s="18" t="n">
        <x:v>20</x:v>
      </x:c>
      <x:c r="F418" s="18" t="n">
        <x:v>21</x:v>
      </x:c>
      <x:c r="G418" s="19" t="n">
        <x:v>0.944</x:v>
      </x:c>
      <x:c r="H418" s="18" t="n">
        <x:v>46848</x:v>
      </x:c>
      <x:c r="I418" s="18" t="n">
        <x:v>5</x:v>
      </x:c>
      <x:c r="J418" s="18" t="n">
        <x:v>5</x:v>
      </x:c>
      <x:c r="K418" s="18" t="n">
        <x:v>91</x:v>
      </x:c>
      <x:c r="L418" s="14" t="n">
        <x:f>IFERROR(E418/F418,0)</x:f>
        <x:v>0.9523809523809523</x:v>
      </x:c>
      <x:c r="M418" s="16" t="n">
        <x:f>IFERROR(H418/D418,0)</x:f>
        <x:v>488</x:v>
      </x:c>
      <x:c r="N418" s="14" t="n">
        <x:f>IFERROR(J418/I418,0)</x:f>
        <x:v>1</x:v>
      </x:c>
      <x:c r="O418" s="14" t="n">
        <x:f>IFERROR(K418/D418,0)</x:f>
        <x:v>0.9479166666666666</x:v>
      </x:c>
      <x:c r="P418" t="n">
        <x:f>IF(L418&lt;'KPI TARGETS'!$B$6,1,0)+IF(G418&lt;'KPI TARGETS'!$B$7,1,0)+IF(M418&gt;'KPI TARGETS'!$B$8,1,0)+IF(N418&lt;'KPI TARGETS'!$B$9,1,0)+IF(O418&lt;'KPI TARGETS'!$B$10,1,0)</x:f>
        <x:v>0</x:v>
      </x:c>
      <x:c r="Q418" t="str">
        <x:f>IF(P418&gt;='KPI TARGETS'!$B$11,"HIGH",IF(P418=1,"WATCH","ON TRACK"))</x:f>
        <x:v>ON TRACK</x:v>
      </x:c>
      <x:c r="R418" s="18" t="str"/>
    </x:row>
    <x:row r="419">
      <x:c r="A419" t="str">
        <x:v>W4</x:v>
      </x:c>
      <x:c r="B419" t="str">
        <x:v>TL 03</x:v>
      </x:c>
      <x:c r="C419" t="str">
        <x:v>T03-A11</x:v>
      </x:c>
      <x:c r="D419" s="18" t="n">
        <x:v>162</x:v>
      </x:c>
      <x:c r="E419" s="18" t="n">
        <x:v>25</x:v>
      </x:c>
      <x:c r="F419" s="18" t="n">
        <x:v>28</x:v>
      </x:c>
      <x:c r="G419" s="19" t="n">
        <x:v>0.855</x:v>
      </x:c>
      <x:c r="H419" s="18" t="n">
        <x:v>96390</x:v>
      </x:c>
      <x:c r="I419" s="18" t="n">
        <x:v>5</x:v>
      </x:c>
      <x:c r="J419" s="18" t="n">
        <x:v>5</x:v>
      </x:c>
      <x:c r="K419" s="18" t="n">
        <x:v>139</x:v>
      </x:c>
      <x:c r="L419" s="14" t="n">
        <x:f>IFERROR(E419/F419,0)</x:f>
        <x:v>0.8928571428571429</x:v>
      </x:c>
      <x:c r="M419" s="16" t="n">
        <x:f>IFERROR(H419/D419,0)</x:f>
        <x:v>595</x:v>
      </x:c>
      <x:c r="N419" s="14" t="n">
        <x:f>IFERROR(J419/I419,0)</x:f>
        <x:v>1</x:v>
      </x:c>
      <x:c r="O419" s="14" t="n">
        <x:f>IFERROR(K419/D419,0)</x:f>
        <x:v>0.8580246913580247</x:v>
      </x:c>
      <x:c r="P419" t="n">
        <x:f>IF(L419&lt;'KPI TARGETS'!$B$6,1,0)+IF(G419&lt;'KPI TARGETS'!$B$7,1,0)+IF(M419&gt;'KPI TARGETS'!$B$8,1,0)+IF(N419&lt;'KPI TARGETS'!$B$9,1,0)+IF(O419&lt;'KPI TARGETS'!$B$10,1,0)</x:f>
        <x:v>4</x:v>
      </x:c>
      <x:c r="Q419" t="str">
        <x:f>IF(P419&gt;='KPI TARGETS'!$B$11,"HIGH",IF(P419=1,"WATCH","ON TRACK"))</x:f>
        <x:v>HIGH</x:v>
      </x:c>
      <x:c r="R419" s="18" t="str"/>
    </x:row>
    <x:row r="420">
      <x:c r="A420" t="str">
        <x:v>W4</x:v>
      </x:c>
      <x:c r="B420" t="str">
        <x:v>TL 03</x:v>
      </x:c>
      <x:c r="C420" t="str">
        <x:v>T03-A12</x:v>
      </x:c>
      <x:c r="D420" s="18" t="n">
        <x:v>93</x:v>
      </x:c>
      <x:c r="E420" s="18" t="n">
        <x:v>16</x:v>
      </x:c>
      <x:c r="F420" s="18" t="n">
        <x:v>17</x:v>
      </x:c>
      <x:c r="G420" s="19" t="n">
        <x:v>0.953</x:v>
      </x:c>
      <x:c r="H420" s="18" t="n">
        <x:v>48267</x:v>
      </x:c>
      <x:c r="I420" s="18" t="n">
        <x:v>5</x:v>
      </x:c>
      <x:c r="J420" s="18" t="n">
        <x:v>5</x:v>
      </x:c>
      <x:c r="K420" s="18" t="n">
        <x:v>85</x:v>
      </x:c>
      <x:c r="L420" s="14" t="n">
        <x:f>IFERROR(E420/F420,0)</x:f>
        <x:v>0.9411764705882353</x:v>
      </x:c>
      <x:c r="M420" s="16" t="n">
        <x:f>IFERROR(H420/D420,0)</x:f>
        <x:v>519</x:v>
      </x:c>
      <x:c r="N420" s="14" t="n">
        <x:f>IFERROR(J420/I420,0)</x:f>
        <x:v>1</x:v>
      </x:c>
      <x:c r="O420" s="14" t="n">
        <x:f>IFERROR(K420/D420,0)</x:f>
        <x:v>0.9139784946236559</x:v>
      </x:c>
      <x:c r="P420" t="n">
        <x:f>IF(L420&lt;'KPI TARGETS'!$B$6,1,0)+IF(G420&lt;'KPI TARGETS'!$B$7,1,0)+IF(M420&gt;'KPI TARGETS'!$B$8,1,0)+IF(N420&lt;'KPI TARGETS'!$B$9,1,0)+IF(O420&lt;'KPI TARGETS'!$B$10,1,0)</x:f>
        <x:v>1</x:v>
      </x:c>
      <x:c r="Q420" t="str">
        <x:f>IF(P420&gt;='KPI TARGETS'!$B$11,"HIGH",IF(P420=1,"WATCH","ON TRACK"))</x:f>
        <x:v>WATCH</x:v>
      </x:c>
      <x:c r="R420" s="18" t="str"/>
    </x:row>
    <x:row r="421">
      <x:c r="A421" t="str">
        <x:v>W4</x:v>
      </x:c>
      <x:c r="B421" t="str">
        <x:v>TL 03</x:v>
      </x:c>
      <x:c r="C421" t="str">
        <x:v>T03-A13</x:v>
      </x:c>
      <x:c r="D421" s="18" t="n">
        <x:v>129</x:v>
      </x:c>
      <x:c r="E421" s="18" t="n">
        <x:v>22</x:v>
      </x:c>
      <x:c r="F421" s="18" t="n">
        <x:v>23</x:v>
      </x:c>
      <x:c r="G421" s="19" t="n">
        <x:v>0.915</x:v>
      </x:c>
      <x:c r="H421" s="18" t="n">
        <x:v>77658</x:v>
      </x:c>
      <x:c r="I421" s="18" t="n">
        <x:v>5</x:v>
      </x:c>
      <x:c r="J421" s="18" t="n">
        <x:v>5</x:v>
      </x:c>
      <x:c r="K421" s="18" t="n">
        <x:v>113</x:v>
      </x:c>
      <x:c r="L421" s="14" t="n">
        <x:f>IFERROR(E421/F421,0)</x:f>
        <x:v>0.9565217391304348</x:v>
      </x:c>
      <x:c r="M421" s="16" t="n">
        <x:f>IFERROR(H421/D421,0)</x:f>
        <x:v>602</x:v>
      </x:c>
      <x:c r="N421" s="14" t="n">
        <x:f>IFERROR(J421/I421,0)</x:f>
        <x:v>1</x:v>
      </x:c>
      <x:c r="O421" s="14" t="n">
        <x:f>IFERROR(K421/D421,0)</x:f>
        <x:v>0.875968992248062</x:v>
      </x:c>
      <x:c r="P421" t="n">
        <x:f>IF(L421&lt;'KPI TARGETS'!$B$6,1,0)+IF(G421&lt;'KPI TARGETS'!$B$7,1,0)+IF(M421&gt;'KPI TARGETS'!$B$8,1,0)+IF(N421&lt;'KPI TARGETS'!$B$9,1,0)+IF(O421&lt;'KPI TARGETS'!$B$10,1,0)</x:f>
        <x:v>3</x:v>
      </x:c>
      <x:c r="Q421" t="str">
        <x:f>IF(P421&gt;='KPI TARGETS'!$B$11,"HIGH",IF(P421=1,"WATCH","ON TRACK"))</x:f>
        <x:v>HIGH</x:v>
      </x:c>
      <x:c r="R421" s="18" t="str"/>
    </x:row>
    <x:row r="422">
      <x:c r="A422" t="str">
        <x:v>W4</x:v>
      </x:c>
      <x:c r="B422" t="str">
        <x:v>TL 03</x:v>
      </x:c>
      <x:c r="C422" t="str">
        <x:v>T03-A14</x:v>
      </x:c>
      <x:c r="D422" s="18" t="n">
        <x:v>109</x:v>
      </x:c>
      <x:c r="E422" s="18" t="n">
        <x:v>31</x:v>
      </x:c>
      <x:c r="F422" s="18" t="n">
        <x:v>35</x:v>
      </x:c>
      <x:c r="G422" s="19" t="n">
        <x:v>0.97</x:v>
      </x:c>
      <x:c r="H422" s="18" t="n">
        <x:v>50358</x:v>
      </x:c>
      <x:c r="I422" s="18" t="n">
        <x:v>5</x:v>
      </x:c>
      <x:c r="J422" s="18" t="n">
        <x:v>5</x:v>
      </x:c>
      <x:c r="K422" s="18" t="n">
        <x:v>94</x:v>
      </x:c>
      <x:c r="L422" s="14" t="n">
        <x:f>IFERROR(E422/F422,0)</x:f>
        <x:v>0.8857142857142857</x:v>
      </x:c>
      <x:c r="M422" s="16" t="n">
        <x:f>IFERROR(H422/D422,0)</x:f>
        <x:v>462</x:v>
      </x:c>
      <x:c r="N422" s="14" t="n">
        <x:f>IFERROR(J422/I422,0)</x:f>
        <x:v>1</x:v>
      </x:c>
      <x:c r="O422" s="14" t="n">
        <x:f>IFERROR(K422/D422,0)</x:f>
        <x:v>0.8623853211009175</x:v>
      </x:c>
      <x:c r="P422" t="n">
        <x:f>IF(L422&lt;'KPI TARGETS'!$B$6,1,0)+IF(G422&lt;'KPI TARGETS'!$B$7,1,0)+IF(M422&gt;'KPI TARGETS'!$B$8,1,0)+IF(N422&lt;'KPI TARGETS'!$B$9,1,0)+IF(O422&lt;'KPI TARGETS'!$B$10,1,0)</x:f>
        <x:v>2</x:v>
      </x:c>
      <x:c r="Q422" t="str">
        <x:f>IF(P422&gt;='KPI TARGETS'!$B$11,"HIGH",IF(P422=1,"WATCH","ON TRACK"))</x:f>
        <x:v>HIGH</x:v>
      </x:c>
      <x:c r="R422" s="18" t="str"/>
    </x:row>
    <x:row r="423">
      <x:c r="A423" t="str">
        <x:v>W4</x:v>
      </x:c>
      <x:c r="B423" t="str">
        <x:v>TL 04</x:v>
      </x:c>
      <x:c r="C423" t="str">
        <x:v>T04-A01</x:v>
      </x:c>
      <x:c r="D423" s="18" t="n">
        <x:v>89</x:v>
      </x:c>
      <x:c r="E423" s="18" t="n">
        <x:v>16</x:v>
      </x:c>
      <x:c r="F423" s="18" t="n">
        <x:v>19</x:v>
      </x:c>
      <x:c r="G423" s="19" t="n">
        <x:v>0.903</x:v>
      </x:c>
      <x:c r="H423" s="18" t="n">
        <x:v>47170</x:v>
      </x:c>
      <x:c r="I423" s="18" t="n">
        <x:v>5</x:v>
      </x:c>
      <x:c r="J423" s="18" t="n">
        <x:v>5</x:v>
      </x:c>
      <x:c r="K423" s="18" t="n">
        <x:v>85</x:v>
      </x:c>
      <x:c r="L423" s="14" t="n">
        <x:f>IFERROR(E423/F423,0)</x:f>
        <x:v>0.8421052631578947</x:v>
      </x:c>
      <x:c r="M423" s="16" t="n">
        <x:f>IFERROR(H423/D423,0)</x:f>
        <x:v>530</x:v>
      </x:c>
      <x:c r="N423" s="14" t="n">
        <x:f>IFERROR(J423/I423,0)</x:f>
        <x:v>1</x:v>
      </x:c>
      <x:c r="O423" s="14" t="n">
        <x:f>IFERROR(K423/D423,0)</x:f>
        <x:v>0.9550561797752809</x:v>
      </x:c>
      <x:c r="P423" t="n">
        <x:f>IF(L423&lt;'KPI TARGETS'!$B$6,1,0)+IF(G423&lt;'KPI TARGETS'!$B$7,1,0)+IF(M423&gt;'KPI TARGETS'!$B$8,1,0)+IF(N423&lt;'KPI TARGETS'!$B$9,1,0)+IF(O423&lt;'KPI TARGETS'!$B$10,1,0)</x:f>
        <x:v>3</x:v>
      </x:c>
      <x:c r="Q423" t="str">
        <x:f>IF(P423&gt;='KPI TARGETS'!$B$11,"HIGH",IF(P423=1,"WATCH","ON TRACK"))</x:f>
        <x:v>HIGH</x:v>
      </x:c>
      <x:c r="R423" s="18" t="str"/>
    </x:row>
    <x:row r="424">
      <x:c r="A424" t="str">
        <x:v>W4</x:v>
      </x:c>
      <x:c r="B424" t="str">
        <x:v>TL 04</x:v>
      </x:c>
      <x:c r="C424" t="str">
        <x:v>T04-A02</x:v>
      </x:c>
      <x:c r="D424" s="18" t="n">
        <x:v>150</x:v>
      </x:c>
      <x:c r="E424" s="18" t="n">
        <x:v>16</x:v>
      </x:c>
      <x:c r="F424" s="18" t="n">
        <x:v>20</x:v>
      </x:c>
      <x:c r="G424" s="19" t="n">
        <x:v>0.878</x:v>
      </x:c>
      <x:c r="H424" s="18" t="n">
        <x:v>59400</x:v>
      </x:c>
      <x:c r="I424" s="18" t="n">
        <x:v>5</x:v>
      </x:c>
      <x:c r="J424" s="18" t="n">
        <x:v>5</x:v>
      </x:c>
      <x:c r="K424" s="18" t="n">
        <x:v>128</x:v>
      </x:c>
      <x:c r="L424" s="14" t="n">
        <x:f>IFERROR(E424/F424,0)</x:f>
        <x:v>0.8</x:v>
      </x:c>
      <x:c r="M424" s="16" t="n">
        <x:f>IFERROR(H424/D424,0)</x:f>
        <x:v>396</x:v>
      </x:c>
      <x:c r="N424" s="14" t="n">
        <x:f>IFERROR(J424/I424,0)</x:f>
        <x:v>1</x:v>
      </x:c>
      <x:c r="O424" s="14" t="n">
        <x:f>IFERROR(K424/D424,0)</x:f>
        <x:v>0.8533333333333334</x:v>
      </x:c>
      <x:c r="P424" t="n">
        <x:f>IF(L424&lt;'KPI TARGETS'!$B$6,1,0)+IF(G424&lt;'KPI TARGETS'!$B$7,1,0)+IF(M424&gt;'KPI TARGETS'!$B$8,1,0)+IF(N424&lt;'KPI TARGETS'!$B$9,1,0)+IF(O424&lt;'KPI TARGETS'!$B$10,1,0)</x:f>
        <x:v>3</x:v>
      </x:c>
      <x:c r="Q424" t="str">
        <x:f>IF(P424&gt;='KPI TARGETS'!$B$11,"HIGH",IF(P424=1,"WATCH","ON TRACK"))</x:f>
        <x:v>HIGH</x:v>
      </x:c>
      <x:c r="R424" s="18" t="str"/>
    </x:row>
    <x:row r="425">
      <x:c r="A425" t="str">
        <x:v>W4</x:v>
      </x:c>
      <x:c r="B425" t="str">
        <x:v>TL 04</x:v>
      </x:c>
      <x:c r="C425" t="str">
        <x:v>T04-A03</x:v>
      </x:c>
      <x:c r="D425" s="18" t="n">
        <x:v>129</x:v>
      </x:c>
      <x:c r="E425" s="18" t="n">
        <x:v>18</x:v>
      </x:c>
      <x:c r="F425" s="18" t="n">
        <x:v>19</x:v>
      </x:c>
      <x:c r="G425" s="19" t="n">
        <x:v>0.984</x:v>
      </x:c>
      <x:c r="H425" s="18" t="n">
        <x:v>71208</x:v>
      </x:c>
      <x:c r="I425" s="18" t="n">
        <x:v>5</x:v>
      </x:c>
      <x:c r="J425" s="18" t="n">
        <x:v>5</x:v>
      </x:c>
      <x:c r="K425" s="18" t="n">
        <x:v>105</x:v>
      </x:c>
      <x:c r="L425" s="14" t="n">
        <x:f>IFERROR(E425/F425,0)</x:f>
        <x:v>0.9473684210526315</x:v>
      </x:c>
      <x:c r="M425" s="16" t="n">
        <x:f>IFERROR(H425/D425,0)</x:f>
        <x:v>552</x:v>
      </x:c>
      <x:c r="N425" s="14" t="n">
        <x:f>IFERROR(J425/I425,0)</x:f>
        <x:v>1</x:v>
      </x:c>
      <x:c r="O425" s="14" t="n">
        <x:f>IFERROR(K425/D425,0)</x:f>
        <x:v>0.813953488372093</x:v>
      </x:c>
      <x:c r="P425" t="n">
        <x:f>IF(L425&lt;'KPI TARGETS'!$B$6,1,0)+IF(G425&lt;'KPI TARGETS'!$B$7,1,0)+IF(M425&gt;'KPI TARGETS'!$B$8,1,0)+IF(N425&lt;'KPI TARGETS'!$B$9,1,0)+IF(O425&lt;'KPI TARGETS'!$B$10,1,0)</x:f>
        <x:v>2</x:v>
      </x:c>
      <x:c r="Q425" t="str">
        <x:f>IF(P425&gt;='KPI TARGETS'!$B$11,"HIGH",IF(P425=1,"WATCH","ON TRACK"))</x:f>
        <x:v>HIGH</x:v>
      </x:c>
      <x:c r="R425" s="18" t="str"/>
    </x:row>
    <x:row r="426">
      <x:c r="A426" t="str">
        <x:v>W4</x:v>
      </x:c>
      <x:c r="B426" t="str">
        <x:v>TL 04</x:v>
      </x:c>
      <x:c r="C426" t="str">
        <x:v>T04-A04</x:v>
      </x:c>
      <x:c r="D426" s="18" t="n">
        <x:v>115</x:v>
      </x:c>
      <x:c r="E426" s="18" t="n">
        <x:v>25</x:v>
      </x:c>
      <x:c r="F426" s="18" t="n">
        <x:v>31</x:v>
      </x:c>
      <x:c r="G426" s="19" t="n">
        <x:v>0.88</x:v>
      </x:c>
      <x:c r="H426" s="18" t="n">
        <x:v>67275</x:v>
      </x:c>
      <x:c r="I426" s="18" t="n">
        <x:v>5</x:v>
      </x:c>
      <x:c r="J426" s="18" t="n">
        <x:v>5</x:v>
      </x:c>
      <x:c r="K426" s="18" t="n">
        <x:v>102</x:v>
      </x:c>
      <x:c r="L426" s="14" t="n">
        <x:f>IFERROR(E426/F426,0)</x:f>
        <x:v>0.8064516129032258</x:v>
      </x:c>
      <x:c r="M426" s="16" t="n">
        <x:f>IFERROR(H426/D426,0)</x:f>
        <x:v>585</x:v>
      </x:c>
      <x:c r="N426" s="14" t="n">
        <x:f>IFERROR(J426/I426,0)</x:f>
        <x:v>1</x:v>
      </x:c>
      <x:c r="O426" s="14" t="n">
        <x:f>IFERROR(K426/D426,0)</x:f>
        <x:v>0.8869565217391304</x:v>
      </x:c>
      <x:c r="P426" t="n">
        <x:f>IF(L426&lt;'KPI TARGETS'!$B$6,1,0)+IF(G426&lt;'KPI TARGETS'!$B$7,1,0)+IF(M426&gt;'KPI TARGETS'!$B$8,1,0)+IF(N426&lt;'KPI TARGETS'!$B$9,1,0)+IF(O426&lt;'KPI TARGETS'!$B$10,1,0)</x:f>
        <x:v>3</x:v>
      </x:c>
      <x:c r="Q426" t="str">
        <x:f>IF(P426&gt;='KPI TARGETS'!$B$11,"HIGH",IF(P426=1,"WATCH","ON TRACK"))</x:f>
        <x:v>HIGH</x:v>
      </x:c>
      <x:c r="R426" s="18" t="str"/>
    </x:row>
    <x:row r="427">
      <x:c r="A427" t="str">
        <x:v>W4</x:v>
      </x:c>
      <x:c r="B427" t="str">
        <x:v>TL 04</x:v>
      </x:c>
      <x:c r="C427" t="str">
        <x:v>T04-A05</x:v>
      </x:c>
      <x:c r="D427" s="18" t="n">
        <x:v>88</x:v>
      </x:c>
      <x:c r="E427" s="18" t="n">
        <x:v>28</x:v>
      </x:c>
      <x:c r="F427" s="18" t="n">
        <x:v>29</x:v>
      </x:c>
      <x:c r="G427" s="19" t="n">
        <x:v>0.912</x:v>
      </x:c>
      <x:c r="H427" s="18" t="n">
        <x:v>37752</x:v>
      </x:c>
      <x:c r="I427" s="18" t="n">
        <x:v>5</x:v>
      </x:c>
      <x:c r="J427" s="18" t="n">
        <x:v>5</x:v>
      </x:c>
      <x:c r="K427" s="18" t="n">
        <x:v>85</x:v>
      </x:c>
      <x:c r="L427" s="14" t="n">
        <x:f>IFERROR(E427/F427,0)</x:f>
        <x:v>0.9655172413793104</x:v>
      </x:c>
      <x:c r="M427" s="16" t="n">
        <x:f>IFERROR(H427/D427,0)</x:f>
        <x:v>429</x:v>
      </x:c>
      <x:c r="N427" s="14" t="n">
        <x:f>IFERROR(J427/I427,0)</x:f>
        <x:v>1</x:v>
      </x:c>
      <x:c r="O427" s="14" t="n">
        <x:f>IFERROR(K427/D427,0)</x:f>
        <x:v>0.9659090909090909</x:v>
      </x:c>
      <x:c r="P427" t="n">
        <x:f>IF(L427&lt;'KPI TARGETS'!$B$6,1,0)+IF(G427&lt;'KPI TARGETS'!$B$7,1,0)+IF(M427&gt;'KPI TARGETS'!$B$8,1,0)+IF(N427&lt;'KPI TARGETS'!$B$9,1,0)+IF(O427&lt;'KPI TARGETS'!$B$10,1,0)</x:f>
        <x:v>1</x:v>
      </x:c>
      <x:c r="Q427" t="str">
        <x:f>IF(P427&gt;='KPI TARGETS'!$B$11,"HIGH",IF(P427=1,"WATCH","ON TRACK"))</x:f>
        <x:v>WATCH</x:v>
      </x:c>
      <x:c r="R427" s="18" t="str"/>
    </x:row>
    <x:row r="428">
      <x:c r="A428" t="str">
        <x:v>W4</x:v>
      </x:c>
      <x:c r="B428" t="str">
        <x:v>TL 04</x:v>
      </x:c>
      <x:c r="C428" t="str">
        <x:v>T04-A06</x:v>
      </x:c>
      <x:c r="D428" s="18" t="n">
        <x:v>115</x:v>
      </x:c>
      <x:c r="E428" s="18" t="n">
        <x:v>30</x:v>
      </x:c>
      <x:c r="F428" s="18" t="n">
        <x:v>32</x:v>
      </x:c>
      <x:c r="G428" s="19" t="n">
        <x:v>0.954</x:v>
      </x:c>
      <x:c r="H428" s="18" t="n">
        <x:v>50370</x:v>
      </x:c>
      <x:c r="I428" s="18" t="n">
        <x:v>5</x:v>
      </x:c>
      <x:c r="J428" s="18" t="n">
        <x:v>5</x:v>
      </x:c>
      <x:c r="K428" s="18" t="n">
        <x:v>105</x:v>
      </x:c>
      <x:c r="L428" s="14" t="n">
        <x:f>IFERROR(E428/F428,0)</x:f>
        <x:v>0.9375</x:v>
      </x:c>
      <x:c r="M428" s="16" t="n">
        <x:f>IFERROR(H428/D428,0)</x:f>
        <x:v>438</x:v>
      </x:c>
      <x:c r="N428" s="14" t="n">
        <x:f>IFERROR(J428/I428,0)</x:f>
        <x:v>1</x:v>
      </x:c>
      <x:c r="O428" s="14" t="n">
        <x:f>IFERROR(K428/D428,0)</x:f>
        <x:v>0.9130434782608695</x:v>
      </x:c>
      <x:c r="P428" t="n">
        <x:f>IF(L428&lt;'KPI TARGETS'!$B$6,1,0)+IF(G428&lt;'KPI TARGETS'!$B$7,1,0)+IF(M428&gt;'KPI TARGETS'!$B$8,1,0)+IF(N428&lt;'KPI TARGETS'!$B$9,1,0)+IF(O428&lt;'KPI TARGETS'!$B$10,1,0)</x:f>
        <x:v>0</x:v>
      </x:c>
      <x:c r="Q428" t="str">
        <x:f>IF(P428&gt;='KPI TARGETS'!$B$11,"HIGH",IF(P428=1,"WATCH","ON TRACK"))</x:f>
        <x:v>ON TRACK</x:v>
      </x:c>
      <x:c r="R428" s="18" t="str"/>
    </x:row>
    <x:row r="429">
      <x:c r="A429" t="str">
        <x:v>W4</x:v>
      </x:c>
      <x:c r="B429" t="str">
        <x:v>TL 04</x:v>
      </x:c>
      <x:c r="C429" t="str">
        <x:v>T04-A07</x:v>
      </x:c>
      <x:c r="D429" s="18" t="n">
        <x:v>156</x:v>
      </x:c>
      <x:c r="E429" s="18" t="n">
        <x:v>24</x:v>
      </x:c>
      <x:c r="F429" s="18" t="n">
        <x:v>25</x:v>
      </x:c>
      <x:c r="G429" s="19" t="n">
        <x:v>0.934</x:v>
      </x:c>
      <x:c r="H429" s="18" t="n">
        <x:v>66924</x:v>
      </x:c>
      <x:c r="I429" s="18" t="n">
        <x:v>5</x:v>
      </x:c>
      <x:c r="J429" s="18" t="n">
        <x:v>5</x:v>
      </x:c>
      <x:c r="K429" s="18" t="n">
        <x:v>145</x:v>
      </x:c>
      <x:c r="L429" s="14" t="n">
        <x:f>IFERROR(E429/F429,0)</x:f>
        <x:v>0.96</x:v>
      </x:c>
      <x:c r="M429" s="16" t="n">
        <x:f>IFERROR(H429/D429,0)</x:f>
        <x:v>429</x:v>
      </x:c>
      <x:c r="N429" s="14" t="n">
        <x:f>IFERROR(J429/I429,0)</x:f>
        <x:v>1</x:v>
      </x:c>
      <x:c r="O429" s="14" t="n">
        <x:f>IFERROR(K429/D429,0)</x:f>
        <x:v>0.9294871794871795</x:v>
      </x:c>
      <x:c r="P429" t="n">
        <x:f>IF(L429&lt;'KPI TARGETS'!$B$6,1,0)+IF(G429&lt;'KPI TARGETS'!$B$7,1,0)+IF(M429&gt;'KPI TARGETS'!$B$8,1,0)+IF(N429&lt;'KPI TARGETS'!$B$9,1,0)+IF(O429&lt;'KPI TARGETS'!$B$10,1,0)</x:f>
        <x:v>0</x:v>
      </x:c>
      <x:c r="Q429" t="str">
        <x:f>IF(P429&gt;='KPI TARGETS'!$B$11,"HIGH",IF(P429=1,"WATCH","ON TRACK"))</x:f>
        <x:v>ON TRACK</x:v>
      </x:c>
      <x:c r="R429" s="18" t="str"/>
    </x:row>
    <x:row r="430">
      <x:c r="A430" t="str">
        <x:v>W4</x:v>
      </x:c>
      <x:c r="B430" t="str">
        <x:v>TL 04</x:v>
      </x:c>
      <x:c r="C430" t="str">
        <x:v>T04-A08</x:v>
      </x:c>
      <x:c r="D430" s="18" t="n">
        <x:v>90</x:v>
      </x:c>
      <x:c r="E430" s="18" t="n">
        <x:v>27</x:v>
      </x:c>
      <x:c r="F430" s="18" t="n">
        <x:v>27</x:v>
      </x:c>
      <x:c r="G430" s="19" t="n">
        <x:v>0.893</x:v>
      </x:c>
      <x:c r="H430" s="18" t="n">
        <x:v>44190</x:v>
      </x:c>
      <x:c r="I430" s="18" t="n">
        <x:v>5</x:v>
      </x:c>
      <x:c r="J430" s="18" t="n">
        <x:v>5</x:v>
      </x:c>
      <x:c r="K430" s="18" t="n">
        <x:v>78</x:v>
      </x:c>
      <x:c r="L430" s="14" t="n">
        <x:f>IFERROR(E430/F430,0)</x:f>
        <x:v>1</x:v>
      </x:c>
      <x:c r="M430" s="16" t="n">
        <x:f>IFERROR(H430/D430,0)</x:f>
        <x:v>491</x:v>
      </x:c>
      <x:c r="N430" s="14" t="n">
        <x:f>IFERROR(J430/I430,0)</x:f>
        <x:v>1</x:v>
      </x:c>
      <x:c r="O430" s="14" t="n">
        <x:f>IFERROR(K430/D430,0)</x:f>
        <x:v>0.8666666666666667</x:v>
      </x:c>
      <x:c r="P430" t="n">
        <x:f>IF(L430&lt;'KPI TARGETS'!$B$6,1,0)+IF(G430&lt;'KPI TARGETS'!$B$7,1,0)+IF(M430&gt;'KPI TARGETS'!$B$8,1,0)+IF(N430&lt;'KPI TARGETS'!$B$9,1,0)+IF(O430&lt;'KPI TARGETS'!$B$10,1,0)</x:f>
        <x:v>2</x:v>
      </x:c>
      <x:c r="Q430" t="str">
        <x:f>IF(P430&gt;='KPI TARGETS'!$B$11,"HIGH",IF(P430=1,"WATCH","ON TRACK"))</x:f>
        <x:v>HIGH</x:v>
      </x:c>
      <x:c r="R430" s="18" t="str"/>
    </x:row>
    <x:row r="431">
      <x:c r="A431" t="str">
        <x:v>W4</x:v>
      </x:c>
      <x:c r="B431" t="str">
        <x:v>TL 04</x:v>
      </x:c>
      <x:c r="C431" t="str">
        <x:v>T04-A09</x:v>
      </x:c>
      <x:c r="D431" s="18" t="n">
        <x:v>93</x:v>
      </x:c>
      <x:c r="E431" s="18" t="n">
        <x:v>19</x:v>
      </x:c>
      <x:c r="F431" s="18" t="n">
        <x:v>21</x:v>
      </x:c>
      <x:c r="G431" s="19" t="n">
        <x:v>0.949</x:v>
      </x:c>
      <x:c r="H431" s="18" t="n">
        <x:v>55056</x:v>
      </x:c>
      <x:c r="I431" s="18" t="n">
        <x:v>5</x:v>
      </x:c>
      <x:c r="J431" s="18" t="n">
        <x:v>5</x:v>
      </x:c>
      <x:c r="K431" s="18" t="n">
        <x:v>79</x:v>
      </x:c>
      <x:c r="L431" s="14" t="n">
        <x:f>IFERROR(E431/F431,0)</x:f>
        <x:v>0.9047619047619048</x:v>
      </x:c>
      <x:c r="M431" s="16" t="n">
        <x:f>IFERROR(H431/D431,0)</x:f>
        <x:v>592</x:v>
      </x:c>
      <x:c r="N431" s="14" t="n">
        <x:f>IFERROR(J431/I431,0)</x:f>
        <x:v>1</x:v>
      </x:c>
      <x:c r="O431" s="14" t="n">
        <x:f>IFERROR(K431/D431,0)</x:f>
        <x:v>0.8494623655913979</x:v>
      </x:c>
      <x:c r="P431" t="n">
        <x:f>IF(L431&lt;'KPI TARGETS'!$B$6,1,0)+IF(G431&lt;'KPI TARGETS'!$B$7,1,0)+IF(M431&gt;'KPI TARGETS'!$B$8,1,0)+IF(N431&lt;'KPI TARGETS'!$B$9,1,0)+IF(O431&lt;'KPI TARGETS'!$B$10,1,0)</x:f>
        <x:v>2</x:v>
      </x:c>
      <x:c r="Q431" t="str">
        <x:f>IF(P431&gt;='KPI TARGETS'!$B$11,"HIGH",IF(P431=1,"WATCH","ON TRACK"))</x:f>
        <x:v>HIGH</x:v>
      </x:c>
      <x:c r="R431" s="18" t="str"/>
    </x:row>
    <x:row r="432">
      <x:c r="A432" t="str">
        <x:v>W4</x:v>
      </x:c>
      <x:c r="B432" t="str">
        <x:v>TL 04</x:v>
      </x:c>
      <x:c r="C432" t="str">
        <x:v>T04-A10</x:v>
      </x:c>
      <x:c r="D432" s="18" t="n">
        <x:v>154</x:v>
      </x:c>
      <x:c r="E432" s="18" t="n">
        <x:v>17</x:v>
      </x:c>
      <x:c r="F432" s="18" t="n">
        <x:v>20</x:v>
      </x:c>
      <x:c r="G432" s="19" t="n">
        <x:v>0.967</x:v>
      </x:c>
      <x:c r="H432" s="18" t="n">
        <x:v>75306</x:v>
      </x:c>
      <x:c r="I432" s="18" t="n">
        <x:v>5</x:v>
      </x:c>
      <x:c r="J432" s="18" t="n">
        <x:v>5</x:v>
      </x:c>
      <x:c r="K432" s="18" t="n">
        <x:v>138</x:v>
      </x:c>
      <x:c r="L432" s="14" t="n">
        <x:f>IFERROR(E432/F432,0)</x:f>
        <x:v>0.85</x:v>
      </x:c>
      <x:c r="M432" s="16" t="n">
        <x:f>IFERROR(H432/D432,0)</x:f>
        <x:v>489</x:v>
      </x:c>
      <x:c r="N432" s="14" t="n">
        <x:f>IFERROR(J432/I432,0)</x:f>
        <x:v>1</x:v>
      </x:c>
      <x:c r="O432" s="14" t="n">
        <x:f>IFERROR(K432/D432,0)</x:f>
        <x:v>0.8961038961038961</x:v>
      </x:c>
      <x:c r="P432" t="n">
        <x:f>IF(L432&lt;'KPI TARGETS'!$B$6,1,0)+IF(G432&lt;'KPI TARGETS'!$B$7,1,0)+IF(M432&gt;'KPI TARGETS'!$B$8,1,0)+IF(N432&lt;'KPI TARGETS'!$B$9,1,0)+IF(O432&lt;'KPI TARGETS'!$B$10,1,0)</x:f>
        <x:v>1</x:v>
      </x:c>
      <x:c r="Q432" t="str">
        <x:f>IF(P432&gt;='KPI TARGETS'!$B$11,"HIGH",IF(P432=1,"WATCH","ON TRACK"))</x:f>
        <x:v>WATCH</x:v>
      </x:c>
      <x:c r="R432" s="18" t="str"/>
    </x:row>
    <x:row r="433">
      <x:c r="A433" t="str">
        <x:v>W4</x:v>
      </x:c>
      <x:c r="B433" t="str">
        <x:v>TL 04</x:v>
      </x:c>
      <x:c r="C433" t="str">
        <x:v>T04-A11</x:v>
      </x:c>
      <x:c r="D433" s="18" t="n">
        <x:v>88</x:v>
      </x:c>
      <x:c r="E433" s="18" t="n">
        <x:v>17</x:v>
      </x:c>
      <x:c r="F433" s="18" t="n">
        <x:v>18</x:v>
      </x:c>
      <x:c r="G433" s="19" t="n">
        <x:v>0.916</x:v>
      </x:c>
      <x:c r="H433" s="18" t="n">
        <x:v>49984</x:v>
      </x:c>
      <x:c r="I433" s="18" t="n">
        <x:v>5</x:v>
      </x:c>
      <x:c r="J433" s="18" t="n">
        <x:v>5</x:v>
      </x:c>
      <x:c r="K433" s="18" t="n">
        <x:v>81</x:v>
      </x:c>
      <x:c r="L433" s="14" t="n">
        <x:f>IFERROR(E433/F433,0)</x:f>
        <x:v>0.9444444444444444</x:v>
      </x:c>
      <x:c r="M433" s="16" t="n">
        <x:f>IFERROR(H433/D433,0)</x:f>
        <x:v>568</x:v>
      </x:c>
      <x:c r="N433" s="14" t="n">
        <x:f>IFERROR(J433/I433,0)</x:f>
        <x:v>1</x:v>
      </x:c>
      <x:c r="O433" s="14" t="n">
        <x:f>IFERROR(K433/D433,0)</x:f>
        <x:v>0.9204545454545454</x:v>
      </x:c>
      <x:c r="P433" t="n">
        <x:f>IF(L433&lt;'KPI TARGETS'!$B$6,1,0)+IF(G433&lt;'KPI TARGETS'!$B$7,1,0)+IF(M433&gt;'KPI TARGETS'!$B$8,1,0)+IF(N433&lt;'KPI TARGETS'!$B$9,1,0)+IF(O433&lt;'KPI TARGETS'!$B$10,1,0)</x:f>
        <x:v>2</x:v>
      </x:c>
      <x:c r="Q433" t="str">
        <x:f>IF(P433&gt;='KPI TARGETS'!$B$11,"HIGH",IF(P433=1,"WATCH","ON TRACK"))</x:f>
        <x:v>HIGH</x:v>
      </x:c>
      <x:c r="R433" s="18" t="str"/>
    </x:row>
    <x:row r="434">
      <x:c r="A434" t="str">
        <x:v>W4</x:v>
      </x:c>
      <x:c r="B434" t="str">
        <x:v>TL 04</x:v>
      </x:c>
      <x:c r="C434" t="str">
        <x:v>T04-A12</x:v>
      </x:c>
      <x:c r="D434" s="18" t="n">
        <x:v>120</x:v>
      </x:c>
      <x:c r="E434" s="18" t="n">
        <x:v>28</x:v>
      </x:c>
      <x:c r="F434" s="18" t="n">
        <x:v>31</x:v>
      </x:c>
      <x:c r="G434" s="19" t="n">
        <x:v>0.954</x:v>
      </x:c>
      <x:c r="H434" s="18" t="n">
        <x:v>69120</x:v>
      </x:c>
      <x:c r="I434" s="18" t="n">
        <x:v>5</x:v>
      </x:c>
      <x:c r="J434" s="18" t="n">
        <x:v>5</x:v>
      </x:c>
      <x:c r="K434" s="18" t="n">
        <x:v>103</x:v>
      </x:c>
      <x:c r="L434" s="14" t="n">
        <x:f>IFERROR(E434/F434,0)</x:f>
        <x:v>0.9032258064516129</x:v>
      </x:c>
      <x:c r="M434" s="16" t="n">
        <x:f>IFERROR(H434/D434,0)</x:f>
        <x:v>576</x:v>
      </x:c>
      <x:c r="N434" s="14" t="n">
        <x:f>IFERROR(J434/I434,0)</x:f>
        <x:v>1</x:v>
      </x:c>
      <x:c r="O434" s="14" t="n">
        <x:f>IFERROR(K434/D434,0)</x:f>
        <x:v>0.8583333333333333</x:v>
      </x:c>
      <x:c r="P434" t="n">
        <x:f>IF(L434&lt;'KPI TARGETS'!$B$6,1,0)+IF(G434&lt;'KPI TARGETS'!$B$7,1,0)+IF(M434&gt;'KPI TARGETS'!$B$8,1,0)+IF(N434&lt;'KPI TARGETS'!$B$9,1,0)+IF(O434&lt;'KPI TARGETS'!$B$10,1,0)</x:f>
        <x:v>2</x:v>
      </x:c>
      <x:c r="Q434" t="str">
        <x:f>IF(P434&gt;='KPI TARGETS'!$B$11,"HIGH",IF(P434=1,"WATCH","ON TRACK"))</x:f>
        <x:v>HIGH</x:v>
      </x:c>
      <x:c r="R434" s="18" t="str"/>
    </x:row>
    <x:row r="435">
      <x:c r="A435" t="str">
        <x:v>W4</x:v>
      </x:c>
      <x:c r="B435" t="str">
        <x:v>TL 04</x:v>
      </x:c>
      <x:c r="C435" t="str">
        <x:v>T04-A13</x:v>
      </x:c>
      <x:c r="D435" s="18" t="n">
        <x:v>155</x:v>
      </x:c>
      <x:c r="E435" s="18" t="n">
        <x:v>32</x:v>
      </x:c>
      <x:c r="F435" s="18" t="n">
        <x:v>35</x:v>
      </x:c>
      <x:c r="G435" s="19" t="n">
        <x:v>0.856</x:v>
      </x:c>
      <x:c r="H435" s="18" t="n">
        <x:v>92535</x:v>
      </x:c>
      <x:c r="I435" s="18" t="n">
        <x:v>5</x:v>
      </x:c>
      <x:c r="J435" s="18" t="n">
        <x:v>5</x:v>
      </x:c>
      <x:c r="K435" s="18" t="n">
        <x:v>147</x:v>
      </x:c>
      <x:c r="L435" s="14" t="n">
        <x:f>IFERROR(E435/F435,0)</x:f>
        <x:v>0.9142857142857143</x:v>
      </x:c>
      <x:c r="M435" s="16" t="n">
        <x:f>IFERROR(H435/D435,0)</x:f>
        <x:v>597</x:v>
      </x:c>
      <x:c r="N435" s="14" t="n">
        <x:f>IFERROR(J435/I435,0)</x:f>
        <x:v>1</x:v>
      </x:c>
      <x:c r="O435" s="14" t="n">
        <x:f>IFERROR(K435/D435,0)</x:f>
        <x:v>0.9483870967741935</x:v>
      </x:c>
      <x:c r="P435" t="n">
        <x:f>IF(L435&lt;'KPI TARGETS'!$B$6,1,0)+IF(G435&lt;'KPI TARGETS'!$B$7,1,0)+IF(M435&gt;'KPI TARGETS'!$B$8,1,0)+IF(N435&lt;'KPI TARGETS'!$B$9,1,0)+IF(O435&lt;'KPI TARGETS'!$B$10,1,0)</x:f>
        <x:v>2</x:v>
      </x:c>
      <x:c r="Q435" t="str">
        <x:f>IF(P435&gt;='KPI TARGETS'!$B$11,"HIGH",IF(P435=1,"WATCH","ON TRACK"))</x:f>
        <x:v>HIGH</x:v>
      </x:c>
      <x:c r="R435" s="18" t="str"/>
    </x:row>
    <x:row r="436">
      <x:c r="A436" t="str">
        <x:v>W4</x:v>
      </x:c>
      <x:c r="B436" t="str">
        <x:v>TL 04</x:v>
      </x:c>
      <x:c r="C436" t="str">
        <x:v>T04-A14</x:v>
      </x:c>
      <x:c r="D436" s="18" t="n">
        <x:v>150</x:v>
      </x:c>
      <x:c r="E436" s="18" t="n">
        <x:v>18</x:v>
      </x:c>
      <x:c r="F436" s="18" t="n">
        <x:v>20</x:v>
      </x:c>
      <x:c r="G436" s="19" t="n">
        <x:v>0.929</x:v>
      </x:c>
      <x:c r="H436" s="18" t="n">
        <x:v>68850</x:v>
      </x:c>
      <x:c r="I436" s="18" t="n">
        <x:v>5</x:v>
      </x:c>
      <x:c r="J436" s="18" t="n">
        <x:v>5</x:v>
      </x:c>
      <x:c r="K436" s="18" t="n">
        <x:v>144</x:v>
      </x:c>
      <x:c r="L436" s="14" t="n">
        <x:f>IFERROR(E436/F436,0)</x:f>
        <x:v>0.9</x:v>
      </x:c>
      <x:c r="M436" s="16" t="n">
        <x:f>IFERROR(H436/D436,0)</x:f>
        <x:v>459</x:v>
      </x:c>
      <x:c r="N436" s="14" t="n">
        <x:f>IFERROR(J436/I436,0)</x:f>
        <x:v>1</x:v>
      </x:c>
      <x:c r="O436" s="14" t="n">
        <x:f>IFERROR(K436/D436,0)</x:f>
        <x:v>0.96</x:v>
      </x:c>
      <x:c r="P436" t="n">
        <x:f>IF(L436&lt;'KPI TARGETS'!$B$6,1,0)+IF(G436&lt;'KPI TARGETS'!$B$7,1,0)+IF(M436&gt;'KPI TARGETS'!$B$8,1,0)+IF(N436&lt;'KPI TARGETS'!$B$9,1,0)+IF(O436&lt;'KPI TARGETS'!$B$10,1,0)</x:f>
        <x:v>1</x:v>
      </x:c>
      <x:c r="Q436" t="str">
        <x:f>IF(P436&gt;='KPI TARGETS'!$B$11,"HIGH",IF(P436=1,"WATCH","ON TRACK"))</x:f>
        <x:v>WATCH</x:v>
      </x:c>
      <x:c r="R436" s="18" t="str"/>
    </x:row>
    <x:row r="437">
      <x:c r="A437" t="str">
        <x:v>W4</x:v>
      </x:c>
      <x:c r="B437" t="str">
        <x:v>TL 04</x:v>
      </x:c>
      <x:c r="C437" t="str">
        <x:v>T04-A15</x:v>
      </x:c>
      <x:c r="D437" s="18" t="n">
        <x:v>85</x:v>
      </x:c>
      <x:c r="E437" s="18" t="n">
        <x:v>13</x:v>
      </x:c>
      <x:c r="F437" s="18" t="n">
        <x:v>15</x:v>
      </x:c>
      <x:c r="G437" s="19" t="n">
        <x:v>0.91</x:v>
      </x:c>
      <x:c r="H437" s="18" t="n">
        <x:v>48195</x:v>
      </x:c>
      <x:c r="I437" s="18" t="n">
        <x:v>5</x:v>
      </x:c>
      <x:c r="J437" s="18" t="n">
        <x:v>5</x:v>
      </x:c>
      <x:c r="K437" s="18" t="n">
        <x:v>68</x:v>
      </x:c>
      <x:c r="L437" s="14" t="n">
        <x:f>IFERROR(E437/F437,0)</x:f>
        <x:v>0.8666666666666667</x:v>
      </x:c>
      <x:c r="M437" s="16" t="n">
        <x:f>IFERROR(H437/D437,0)</x:f>
        <x:v>567</x:v>
      </x:c>
      <x:c r="N437" s="14" t="n">
        <x:f>IFERROR(J437/I437,0)</x:f>
        <x:v>1</x:v>
      </x:c>
      <x:c r="O437" s="14" t="n">
        <x:f>IFERROR(K437/D437,0)</x:f>
        <x:v>0.8</x:v>
      </x:c>
      <x:c r="P437" t="n">
        <x:f>IF(L437&lt;'KPI TARGETS'!$B$6,1,0)+IF(G437&lt;'KPI TARGETS'!$B$7,1,0)+IF(M437&gt;'KPI TARGETS'!$B$8,1,0)+IF(N437&lt;'KPI TARGETS'!$B$9,1,0)+IF(O437&lt;'KPI TARGETS'!$B$10,1,0)</x:f>
        <x:v>4</x:v>
      </x:c>
      <x:c r="Q437" t="str">
        <x:f>IF(P437&gt;='KPI TARGETS'!$B$11,"HIGH",IF(P437=1,"WATCH","ON TRACK"))</x:f>
        <x:v>HIGH</x:v>
      </x:c>
      <x:c r="R437" s="18" t="str"/>
    </x:row>
    <x:row r="438">
      <x:c r="A438" t="str">
        <x:v>W4</x:v>
      </x:c>
      <x:c r="B438" t="str">
        <x:v>TL 04</x:v>
      </x:c>
      <x:c r="C438" t="str">
        <x:v>T04-A16</x:v>
      </x:c>
      <x:c r="D438" s="18" t="n">
        <x:v>132</x:v>
      </x:c>
      <x:c r="E438" s="18" t="n">
        <x:v>23</x:v>
      </x:c>
      <x:c r="F438" s="18" t="n">
        <x:v>25</x:v>
      </x:c>
      <x:c r="G438" s="19" t="n">
        <x:v>0.987</x:v>
      </x:c>
      <x:c r="H438" s="18" t="n">
        <x:v>79992</x:v>
      </x:c>
      <x:c r="I438" s="18" t="n">
        <x:v>5</x:v>
      </x:c>
      <x:c r="J438" s="18" t="n">
        <x:v>5</x:v>
      </x:c>
      <x:c r="K438" s="18" t="n">
        <x:v>116</x:v>
      </x:c>
      <x:c r="L438" s="14" t="n">
        <x:f>IFERROR(E438/F438,0)</x:f>
        <x:v>0.92</x:v>
      </x:c>
      <x:c r="M438" s="16" t="n">
        <x:f>IFERROR(H438/D438,0)</x:f>
        <x:v>606</x:v>
      </x:c>
      <x:c r="N438" s="14" t="n">
        <x:f>IFERROR(J438/I438,0)</x:f>
        <x:v>1</x:v>
      </x:c>
      <x:c r="O438" s="14" t="n">
        <x:f>IFERROR(K438/D438,0)</x:f>
        <x:v>0.8787878787878788</x:v>
      </x:c>
      <x:c r="P438" t="n">
        <x:f>IF(L438&lt;'KPI TARGETS'!$B$6,1,0)+IF(G438&lt;'KPI TARGETS'!$B$7,1,0)+IF(M438&gt;'KPI TARGETS'!$B$8,1,0)+IF(N438&lt;'KPI TARGETS'!$B$9,1,0)+IF(O438&lt;'KPI TARGETS'!$B$10,1,0)</x:f>
        <x:v>2</x:v>
      </x:c>
      <x:c r="Q438" t="str">
        <x:f>IF(P438&gt;='KPI TARGETS'!$B$11,"HIGH",IF(P438=1,"WATCH","ON TRACK"))</x:f>
        <x:v>HIGH</x:v>
      </x:c>
      <x:c r="R438" s="18" t="str"/>
    </x:row>
    <x:row r="439">
      <x:c r="A439" t="str">
        <x:v>W4</x:v>
      </x:c>
      <x:c r="B439" t="str">
        <x:v>TL 04</x:v>
      </x:c>
      <x:c r="C439" t="str">
        <x:v>T04-A17</x:v>
      </x:c>
      <x:c r="D439" s="18" t="n">
        <x:v>90</x:v>
      </x:c>
      <x:c r="E439" s="18" t="n">
        <x:v>18</x:v>
      </x:c>
      <x:c r="F439" s="18" t="n">
        <x:v>18</x:v>
      </x:c>
      <x:c r="G439" s="19" t="n">
        <x:v>0.953</x:v>
      </x:c>
      <x:c r="H439" s="18" t="n">
        <x:v>51750</x:v>
      </x:c>
      <x:c r="I439" s="18" t="n">
        <x:v>5</x:v>
      </x:c>
      <x:c r="J439" s="18" t="n">
        <x:v>4</x:v>
      </x:c>
      <x:c r="K439" s="18" t="n">
        <x:v>85</x:v>
      </x:c>
      <x:c r="L439" s="14" t="n">
        <x:f>IFERROR(E439/F439,0)</x:f>
        <x:v>1</x:v>
      </x:c>
      <x:c r="M439" s="16" t="n">
        <x:f>IFERROR(H439/D439,0)</x:f>
        <x:v>575</x:v>
      </x:c>
      <x:c r="N439" s="14" t="n">
        <x:f>IFERROR(J439/I439,0)</x:f>
        <x:v>0.8</x:v>
      </x:c>
      <x:c r="O439" s="14" t="n">
        <x:f>IFERROR(K439/D439,0)</x:f>
        <x:v>0.9444444444444444</x:v>
      </x:c>
      <x:c r="P439" t="n">
        <x:f>IF(L439&lt;'KPI TARGETS'!$B$6,1,0)+IF(G439&lt;'KPI TARGETS'!$B$7,1,0)+IF(M439&gt;'KPI TARGETS'!$B$8,1,0)+IF(N439&lt;'KPI TARGETS'!$B$9,1,0)+IF(O439&lt;'KPI TARGETS'!$B$10,1,0)</x:f>
        <x:v>2</x:v>
      </x:c>
      <x:c r="Q439" t="str">
        <x:f>IF(P439&gt;='KPI TARGETS'!$B$11,"HIGH",IF(P439=1,"WATCH","ON TRACK"))</x:f>
        <x:v>HIGH</x:v>
      </x:c>
      <x:c r="R439" s="18" t="str"/>
    </x:row>
    <x:row r="440">
      <x:c r="A440" t="str">
        <x:v>W4</x:v>
      </x:c>
      <x:c r="B440" t="str">
        <x:v>TL 04</x:v>
      </x:c>
      <x:c r="C440" t="str">
        <x:v>T04-A18</x:v>
      </x:c>
      <x:c r="D440" s="18" t="n">
        <x:v>118</x:v>
      </x:c>
      <x:c r="E440" s="18" t="n">
        <x:v>30</x:v>
      </x:c>
      <x:c r="F440" s="18" t="n">
        <x:v>30</x:v>
      </x:c>
      <x:c r="G440" s="19" t="n">
        <x:v>0.925</x:v>
      </x:c>
      <x:c r="H440" s="18" t="n">
        <x:v>68558</x:v>
      </x:c>
      <x:c r="I440" s="18" t="n">
        <x:v>5</x:v>
      </x:c>
      <x:c r="J440" s="18" t="n">
        <x:v>5</x:v>
      </x:c>
      <x:c r="K440" s="18" t="n">
        <x:v>111</x:v>
      </x:c>
      <x:c r="L440" s="14" t="n">
        <x:f>IFERROR(E440/F440,0)</x:f>
        <x:v>1</x:v>
      </x:c>
      <x:c r="M440" s="16" t="n">
        <x:f>IFERROR(H440/D440,0)</x:f>
        <x:v>581</x:v>
      </x:c>
      <x:c r="N440" s="14" t="n">
        <x:f>IFERROR(J440/I440,0)</x:f>
        <x:v>1</x:v>
      </x:c>
      <x:c r="O440" s="14" t="n">
        <x:f>IFERROR(K440/D440,0)</x:f>
        <x:v>0.940677966101695</x:v>
      </x:c>
      <x:c r="P440" t="n">
        <x:f>IF(L440&lt;'KPI TARGETS'!$B$6,1,0)+IF(G440&lt;'KPI TARGETS'!$B$7,1,0)+IF(M440&gt;'KPI TARGETS'!$B$8,1,0)+IF(N440&lt;'KPI TARGETS'!$B$9,1,0)+IF(O440&lt;'KPI TARGETS'!$B$10,1,0)</x:f>
        <x:v>2</x:v>
      </x:c>
      <x:c r="Q440" t="str">
        <x:f>IF(P440&gt;='KPI TARGETS'!$B$11,"HIGH",IF(P440=1,"WATCH","ON TRACK"))</x:f>
        <x:v>HIGH</x:v>
      </x:c>
      <x:c r="R440" s="18" t="str"/>
    </x:row>
    <x:row r="441">
      <x:c r="A441" t="str">
        <x:v>W4</x:v>
      </x:c>
      <x:c r="B441" t="str">
        <x:v>TL 05</x:v>
      </x:c>
      <x:c r="C441" t="str">
        <x:v>T05-A01</x:v>
      </x:c>
      <x:c r="D441" s="18" t="n">
        <x:v>115</x:v>
      </x:c>
      <x:c r="E441" s="18" t="n">
        <x:v>30</x:v>
      </x:c>
      <x:c r="F441" s="18" t="n">
        <x:v>33</x:v>
      </x:c>
      <x:c r="G441" s="19" t="n">
        <x:v>0.887</x:v>
      </x:c>
      <x:c r="H441" s="18" t="n">
        <x:v>55660</x:v>
      </x:c>
      <x:c r="I441" s="18" t="n">
        <x:v>5</x:v>
      </x:c>
      <x:c r="J441" s="18" t="n">
        <x:v>5</x:v>
      </x:c>
      <x:c r="K441" s="18" t="n">
        <x:v>111</x:v>
      </x:c>
      <x:c r="L441" s="14" t="n">
        <x:f>IFERROR(E441/F441,0)</x:f>
        <x:v>0.9090909090909091</x:v>
      </x:c>
      <x:c r="M441" s="16" t="n">
        <x:f>IFERROR(H441/D441,0)</x:f>
        <x:v>484</x:v>
      </x:c>
      <x:c r="N441" s="14" t="n">
        <x:f>IFERROR(J441/I441,0)</x:f>
        <x:v>1</x:v>
      </x:c>
      <x:c r="O441" s="14" t="n">
        <x:f>IFERROR(K441/D441,0)</x:f>
        <x:v>0.9652173913043478</x:v>
      </x:c>
      <x:c r="P441" t="n">
        <x:f>IF(L441&lt;'KPI TARGETS'!$B$6,1,0)+IF(G441&lt;'KPI TARGETS'!$B$7,1,0)+IF(M441&gt;'KPI TARGETS'!$B$8,1,0)+IF(N441&lt;'KPI TARGETS'!$B$9,1,0)+IF(O441&lt;'KPI TARGETS'!$B$10,1,0)</x:f>
        <x:v>1</x:v>
      </x:c>
      <x:c r="Q441" t="str">
        <x:f>IF(P441&gt;='KPI TARGETS'!$B$11,"HIGH",IF(P441=1,"WATCH","ON TRACK"))</x:f>
        <x:v>WATCH</x:v>
      </x:c>
      <x:c r="R441" s="18" t="str"/>
    </x:row>
    <x:row r="442">
      <x:c r="A442" t="str">
        <x:v>W4</x:v>
      </x:c>
      <x:c r="B442" t="str">
        <x:v>TL 05</x:v>
      </x:c>
      <x:c r="C442" t="str">
        <x:v>T05-A02</x:v>
      </x:c>
      <x:c r="D442" s="18" t="n">
        <x:v>107</x:v>
      </x:c>
      <x:c r="E442" s="18" t="n">
        <x:v>32</x:v>
      </x:c>
      <x:c r="F442" s="18" t="n">
        <x:v>34</x:v>
      </x:c>
      <x:c r="G442" s="19" t="n">
        <x:v>0.874</x:v>
      </x:c>
      <x:c r="H442" s="18" t="n">
        <x:v>50290</x:v>
      </x:c>
      <x:c r="I442" s="18" t="n">
        <x:v>5</x:v>
      </x:c>
      <x:c r="J442" s="18" t="n">
        <x:v>5</x:v>
      </x:c>
      <x:c r="K442" s="18" t="n">
        <x:v>92</x:v>
      </x:c>
      <x:c r="L442" s="14" t="n">
        <x:f>IFERROR(E442/F442,0)</x:f>
        <x:v>0.9411764705882353</x:v>
      </x:c>
      <x:c r="M442" s="16" t="n">
        <x:f>IFERROR(H442/D442,0)</x:f>
        <x:v>470</x:v>
      </x:c>
      <x:c r="N442" s="14" t="n">
        <x:f>IFERROR(J442/I442,0)</x:f>
        <x:v>1</x:v>
      </x:c>
      <x:c r="O442" s="14" t="n">
        <x:f>IFERROR(K442/D442,0)</x:f>
        <x:v>0.8598130841121495</x:v>
      </x:c>
      <x:c r="P442" t="n">
        <x:f>IF(L442&lt;'KPI TARGETS'!$B$6,1,0)+IF(G442&lt;'KPI TARGETS'!$B$7,1,0)+IF(M442&gt;'KPI TARGETS'!$B$8,1,0)+IF(N442&lt;'KPI TARGETS'!$B$9,1,0)+IF(O442&lt;'KPI TARGETS'!$B$10,1,0)</x:f>
        <x:v>2</x:v>
      </x:c>
      <x:c r="Q442" t="str">
        <x:f>IF(P442&gt;='KPI TARGETS'!$B$11,"HIGH",IF(P442=1,"WATCH","ON TRACK"))</x:f>
        <x:v>HIGH</x:v>
      </x:c>
      <x:c r="R442" s="18" t="str"/>
    </x:row>
    <x:row r="443">
      <x:c r="A443" t="str">
        <x:v>W4</x:v>
      </x:c>
      <x:c r="B443" t="str">
        <x:v>TL 05</x:v>
      </x:c>
      <x:c r="C443" t="str">
        <x:v>T05-A03</x:v>
      </x:c>
      <x:c r="D443" s="18" t="n">
        <x:v>152</x:v>
      </x:c>
      <x:c r="E443" s="18" t="n">
        <x:v>26</x:v>
      </x:c>
      <x:c r="F443" s="18" t="n">
        <x:v>28</x:v>
      </x:c>
      <x:c r="G443" s="19" t="n">
        <x:v>0.882</x:v>
      </x:c>
      <x:c r="H443" s="18" t="n">
        <x:v>86640</x:v>
      </x:c>
      <x:c r="I443" s="18" t="n">
        <x:v>5</x:v>
      </x:c>
      <x:c r="J443" s="18" t="n">
        <x:v>5</x:v>
      </x:c>
      <x:c r="K443" s="18" t="n">
        <x:v>142</x:v>
      </x:c>
      <x:c r="L443" s="14" t="n">
        <x:f>IFERROR(E443/F443,0)</x:f>
        <x:v>0.9285714285714286</x:v>
      </x:c>
      <x:c r="M443" s="16" t="n">
        <x:f>IFERROR(H443/D443,0)</x:f>
        <x:v>570</x:v>
      </x:c>
      <x:c r="N443" s="14" t="n">
        <x:f>IFERROR(J443/I443,0)</x:f>
        <x:v>1</x:v>
      </x:c>
      <x:c r="O443" s="14" t="n">
        <x:f>IFERROR(K443/D443,0)</x:f>
        <x:v>0.9342105263157895</x:v>
      </x:c>
      <x:c r="P443" t="n">
        <x:f>IF(L443&lt;'KPI TARGETS'!$B$6,1,0)+IF(G443&lt;'KPI TARGETS'!$B$7,1,0)+IF(M443&gt;'KPI TARGETS'!$B$8,1,0)+IF(N443&lt;'KPI TARGETS'!$B$9,1,0)+IF(O443&lt;'KPI TARGETS'!$B$10,1,0)</x:f>
        <x:v>2</x:v>
      </x:c>
      <x:c r="Q443" t="str">
        <x:f>IF(P443&gt;='KPI TARGETS'!$B$11,"HIGH",IF(P443=1,"WATCH","ON TRACK"))</x:f>
        <x:v>HIGH</x:v>
      </x:c>
      <x:c r="R443" s="18" t="str"/>
    </x:row>
    <x:row r="444">
      <x:c r="A444" t="str">
        <x:v>W4</x:v>
      </x:c>
      <x:c r="B444" t="str">
        <x:v>TL 05</x:v>
      </x:c>
      <x:c r="C444" t="str">
        <x:v>T05-A04</x:v>
      </x:c>
      <x:c r="D444" s="18" t="n">
        <x:v>142</x:v>
      </x:c>
      <x:c r="E444" s="18" t="n">
        <x:v>24</x:v>
      </x:c>
      <x:c r="F444" s="18" t="n">
        <x:v>28</x:v>
      </x:c>
      <x:c r="G444" s="19" t="n">
        <x:v>0.97</x:v>
      </x:c>
      <x:c r="H444" s="18" t="n">
        <x:v>67308</x:v>
      </x:c>
      <x:c r="I444" s="18" t="n">
        <x:v>5</x:v>
      </x:c>
      <x:c r="J444" s="18" t="n">
        <x:v>5</x:v>
      </x:c>
      <x:c r="K444" s="18" t="n">
        <x:v>134</x:v>
      </x:c>
      <x:c r="L444" s="14" t="n">
        <x:f>IFERROR(E444/F444,0)</x:f>
        <x:v>0.8571428571428571</x:v>
      </x:c>
      <x:c r="M444" s="16" t="n">
        <x:f>IFERROR(H444/D444,0)</x:f>
        <x:v>474</x:v>
      </x:c>
      <x:c r="N444" s="14" t="n">
        <x:f>IFERROR(J444/I444,0)</x:f>
        <x:v>1</x:v>
      </x:c>
      <x:c r="O444" s="14" t="n">
        <x:f>IFERROR(K444/D444,0)</x:f>
        <x:v>0.9436619718309859</x:v>
      </x:c>
      <x:c r="P444" t="n">
        <x:f>IF(L444&lt;'KPI TARGETS'!$B$6,1,0)+IF(G444&lt;'KPI TARGETS'!$B$7,1,0)+IF(M444&gt;'KPI TARGETS'!$B$8,1,0)+IF(N444&lt;'KPI TARGETS'!$B$9,1,0)+IF(O444&lt;'KPI TARGETS'!$B$10,1,0)</x:f>
        <x:v>1</x:v>
      </x:c>
      <x:c r="Q444" t="str">
        <x:f>IF(P444&gt;='KPI TARGETS'!$B$11,"HIGH",IF(P444=1,"WATCH","ON TRACK"))</x:f>
        <x:v>WATCH</x:v>
      </x:c>
      <x:c r="R444" s="18" t="str"/>
    </x:row>
    <x:row r="445">
      <x:c r="A445" t="str">
        <x:v>W4</x:v>
      </x:c>
      <x:c r="B445" t="str">
        <x:v>TL 05</x:v>
      </x:c>
      <x:c r="C445" t="str">
        <x:v>T05-A05</x:v>
      </x:c>
      <x:c r="D445" s="18" t="n">
        <x:v>146</x:v>
      </x:c>
      <x:c r="E445" s="18" t="n">
        <x:v>18</x:v>
      </x:c>
      <x:c r="F445" s="18" t="n">
        <x:v>19</x:v>
      </x:c>
      <x:c r="G445" s="19" t="n">
        <x:v>0.884</x:v>
      </x:c>
      <x:c r="H445" s="18" t="n">
        <x:v>78548</x:v>
      </x:c>
      <x:c r="I445" s="18" t="n">
        <x:v>5</x:v>
      </x:c>
      <x:c r="J445" s="18" t="n">
        <x:v>5</x:v>
      </x:c>
      <x:c r="K445" s="18" t="n">
        <x:v>118</x:v>
      </x:c>
      <x:c r="L445" s="14" t="n">
        <x:f>IFERROR(E445/F445,0)</x:f>
        <x:v>0.9473684210526315</x:v>
      </x:c>
      <x:c r="M445" s="16" t="n">
        <x:f>IFERROR(H445/D445,0)</x:f>
        <x:v>538</x:v>
      </x:c>
      <x:c r="N445" s="14" t="n">
        <x:f>IFERROR(J445/I445,0)</x:f>
        <x:v>1</x:v>
      </x:c>
      <x:c r="O445" s="14" t="n">
        <x:f>IFERROR(K445/D445,0)</x:f>
        <x:v>0.8082191780821918</x:v>
      </x:c>
      <x:c r="P445" t="n">
        <x:f>IF(L445&lt;'KPI TARGETS'!$B$6,1,0)+IF(G445&lt;'KPI TARGETS'!$B$7,1,0)+IF(M445&gt;'KPI TARGETS'!$B$8,1,0)+IF(N445&lt;'KPI TARGETS'!$B$9,1,0)+IF(O445&lt;'KPI TARGETS'!$B$10,1,0)</x:f>
        <x:v>3</x:v>
      </x:c>
      <x:c r="Q445" t="str">
        <x:f>IF(P445&gt;='KPI TARGETS'!$B$11,"HIGH",IF(P445=1,"WATCH","ON TRACK"))</x:f>
        <x:v>HIGH</x:v>
      </x:c>
      <x:c r="R445" s="18" t="str"/>
    </x:row>
    <x:row r="446">
      <x:c r="A446" t="str">
        <x:v>W4</x:v>
      </x:c>
      <x:c r="B446" t="str">
        <x:v>TL 05</x:v>
      </x:c>
      <x:c r="C446" t="str">
        <x:v>T05-A06</x:v>
      </x:c>
      <x:c r="D446" s="18" t="n">
        <x:v>120</x:v>
      </x:c>
      <x:c r="E446" s="18" t="n">
        <x:v>34</x:v>
      </x:c>
      <x:c r="F446" s="18" t="n">
        <x:v>35</x:v>
      </x:c>
      <x:c r="G446" s="19" t="n">
        <x:v>0.941</x:v>
      </x:c>
      <x:c r="H446" s="18" t="n">
        <x:v>67800</x:v>
      </x:c>
      <x:c r="I446" s="18" t="n">
        <x:v>5</x:v>
      </x:c>
      <x:c r="J446" s="18" t="n">
        <x:v>5</x:v>
      </x:c>
      <x:c r="K446" s="18" t="n">
        <x:v>102</x:v>
      </x:c>
      <x:c r="L446" s="14" t="n">
        <x:f>IFERROR(E446/F446,0)</x:f>
        <x:v>0.9714285714285714</x:v>
      </x:c>
      <x:c r="M446" s="16" t="n">
        <x:f>IFERROR(H446/D446,0)</x:f>
        <x:v>565</x:v>
      </x:c>
      <x:c r="N446" s="14" t="n">
        <x:f>IFERROR(J446/I446,0)</x:f>
        <x:v>1</x:v>
      </x:c>
      <x:c r="O446" s="14" t="n">
        <x:f>IFERROR(K446/D446,0)</x:f>
        <x:v>0.85</x:v>
      </x:c>
      <x:c r="P446" t="n">
        <x:f>IF(L446&lt;'KPI TARGETS'!$B$6,1,0)+IF(G446&lt;'KPI TARGETS'!$B$7,1,0)+IF(M446&gt;'KPI TARGETS'!$B$8,1,0)+IF(N446&lt;'KPI TARGETS'!$B$9,1,0)+IF(O446&lt;'KPI TARGETS'!$B$10,1,0)</x:f>
        <x:v>2</x:v>
      </x:c>
      <x:c r="Q446" t="str">
        <x:f>IF(P446&gt;='KPI TARGETS'!$B$11,"HIGH",IF(P446=1,"WATCH","ON TRACK"))</x:f>
        <x:v>HIGH</x:v>
      </x:c>
      <x:c r="R446" s="18" t="str"/>
    </x:row>
    <x:row r="447">
      <x:c r="A447" t="str">
        <x:v>W4</x:v>
      </x:c>
      <x:c r="B447" t="str">
        <x:v>TL 05</x:v>
      </x:c>
      <x:c r="C447" t="str">
        <x:v>T05-A07</x:v>
      </x:c>
      <x:c r="D447" s="18" t="n">
        <x:v>110</x:v>
      </x:c>
      <x:c r="E447" s="18" t="n">
        <x:v>16</x:v>
      </x:c>
      <x:c r="F447" s="18" t="n">
        <x:v>18</x:v>
      </x:c>
      <x:c r="G447" s="19" t="n">
        <x:v>0.905</x:v>
      </x:c>
      <x:c r="H447" s="18" t="n">
        <x:v>55550</x:v>
      </x:c>
      <x:c r="I447" s="18" t="n">
        <x:v>5</x:v>
      </x:c>
      <x:c r="J447" s="18" t="n">
        <x:v>5</x:v>
      </x:c>
      <x:c r="K447" s="18" t="n">
        <x:v>97</x:v>
      </x:c>
      <x:c r="L447" s="14" t="n">
        <x:f>IFERROR(E447/F447,0)</x:f>
        <x:v>0.8888888888888888</x:v>
      </x:c>
      <x:c r="M447" s="16" t="n">
        <x:f>IFERROR(H447/D447,0)</x:f>
        <x:v>505</x:v>
      </x:c>
      <x:c r="N447" s="14" t="n">
        <x:f>IFERROR(J447/I447,0)</x:f>
        <x:v>1</x:v>
      </x:c>
      <x:c r="O447" s="14" t="n">
        <x:f>IFERROR(K447/D447,0)</x:f>
        <x:v>0.8818181818181818</x:v>
      </x:c>
      <x:c r="P447" t="n">
        <x:f>IF(L447&lt;'KPI TARGETS'!$B$6,1,0)+IF(G447&lt;'KPI TARGETS'!$B$7,1,0)+IF(M447&gt;'KPI TARGETS'!$B$8,1,0)+IF(N447&lt;'KPI TARGETS'!$B$9,1,0)+IF(O447&lt;'KPI TARGETS'!$B$10,1,0)</x:f>
        <x:v>2</x:v>
      </x:c>
      <x:c r="Q447" t="str">
        <x:f>IF(P447&gt;='KPI TARGETS'!$B$11,"HIGH",IF(P447=1,"WATCH","ON TRACK"))</x:f>
        <x:v>HIGH</x:v>
      </x:c>
      <x:c r="R447" s="18" t="str"/>
    </x:row>
    <x:row r="448">
      <x:c r="A448" t="str">
        <x:v>W4</x:v>
      </x:c>
      <x:c r="B448" t="str">
        <x:v>TL 05</x:v>
      </x:c>
      <x:c r="C448" t="str">
        <x:v>T05-A08</x:v>
      </x:c>
      <x:c r="D448" s="18" t="n">
        <x:v>121</x:v>
      </x:c>
      <x:c r="E448" s="18" t="n">
        <x:v>27</x:v>
      </x:c>
      <x:c r="F448" s="18" t="n">
        <x:v>33</x:v>
      </x:c>
      <x:c r="G448" s="19" t="n">
        <x:v>0.922</x:v>
      </x:c>
      <x:c r="H448" s="18" t="n">
        <x:v>67276</x:v>
      </x:c>
      <x:c r="I448" s="18" t="n">
        <x:v>5</x:v>
      </x:c>
      <x:c r="J448" s="18" t="n">
        <x:v>5</x:v>
      </x:c>
      <x:c r="K448" s="18" t="n">
        <x:v>101</x:v>
      </x:c>
      <x:c r="L448" s="14" t="n">
        <x:f>IFERROR(E448/F448,0)</x:f>
        <x:v>0.8181818181818182</x:v>
      </x:c>
      <x:c r="M448" s="16" t="n">
        <x:f>IFERROR(H448/D448,0)</x:f>
        <x:v>556</x:v>
      </x:c>
      <x:c r="N448" s="14" t="n">
        <x:f>IFERROR(J448/I448,0)</x:f>
        <x:v>1</x:v>
      </x:c>
      <x:c r="O448" s="14" t="n">
        <x:f>IFERROR(K448/D448,0)</x:f>
        <x:v>0.8347107438016529</x:v>
      </x:c>
      <x:c r="P448" t="n">
        <x:f>IF(L448&lt;'KPI TARGETS'!$B$6,1,0)+IF(G448&lt;'KPI TARGETS'!$B$7,1,0)+IF(M448&gt;'KPI TARGETS'!$B$8,1,0)+IF(N448&lt;'KPI TARGETS'!$B$9,1,0)+IF(O448&lt;'KPI TARGETS'!$B$10,1,0)</x:f>
        <x:v>4</x:v>
      </x:c>
      <x:c r="Q448" t="str">
        <x:f>IF(P448&gt;='KPI TARGETS'!$B$11,"HIGH",IF(P448=1,"WATCH","ON TRACK"))</x:f>
        <x:v>HIGH</x:v>
      </x:c>
      <x:c r="R448" s="18" t="str"/>
    </x:row>
    <x:row r="449">
      <x:c r="A449" t="str">
        <x:v>W4</x:v>
      </x:c>
      <x:c r="B449" t="str">
        <x:v>TL 05</x:v>
      </x:c>
      <x:c r="C449" t="str">
        <x:v>T05-A09</x:v>
      </x:c>
      <x:c r="D449" s="18" t="n">
        <x:v>146</x:v>
      </x:c>
      <x:c r="E449" s="18" t="n">
        <x:v>18</x:v>
      </x:c>
      <x:c r="F449" s="18" t="n">
        <x:v>19</x:v>
      </x:c>
      <x:c r="G449" s="19" t="n">
        <x:v>0.99</x:v>
      </x:c>
      <x:c r="H449" s="18" t="n">
        <x:v>86140</x:v>
      </x:c>
      <x:c r="I449" s="18" t="n">
        <x:v>5</x:v>
      </x:c>
      <x:c r="J449" s="18" t="n">
        <x:v>5</x:v>
      </x:c>
      <x:c r="K449" s="18" t="n">
        <x:v>135</x:v>
      </x:c>
      <x:c r="L449" s="14" t="n">
        <x:f>IFERROR(E449/F449,0)</x:f>
        <x:v>0.9473684210526315</x:v>
      </x:c>
      <x:c r="M449" s="16" t="n">
        <x:f>IFERROR(H449/D449,0)</x:f>
        <x:v>590</x:v>
      </x:c>
      <x:c r="N449" s="14" t="n">
        <x:f>IFERROR(J449/I449,0)</x:f>
        <x:v>1</x:v>
      </x:c>
      <x:c r="O449" s="14" t="n">
        <x:f>IFERROR(K449/D449,0)</x:f>
        <x:v>0.9246575342465754</x:v>
      </x:c>
      <x:c r="P449" t="n">
        <x:f>IF(L449&lt;'KPI TARGETS'!$B$6,1,0)+IF(G449&lt;'KPI TARGETS'!$B$7,1,0)+IF(M449&gt;'KPI TARGETS'!$B$8,1,0)+IF(N449&lt;'KPI TARGETS'!$B$9,1,0)+IF(O449&lt;'KPI TARGETS'!$B$10,1,0)</x:f>
        <x:v>1</x:v>
      </x:c>
      <x:c r="Q449" t="str">
        <x:f>IF(P449&gt;='KPI TARGETS'!$B$11,"HIGH",IF(P449=1,"WATCH","ON TRACK"))</x:f>
        <x:v>WATCH</x:v>
      </x:c>
      <x:c r="R449" s="18" t="str"/>
    </x:row>
    <x:row r="450">
      <x:c r="A450" t="str">
        <x:v>W4</x:v>
      </x:c>
      <x:c r="B450" t="str">
        <x:v>TL 05</x:v>
      </x:c>
      <x:c r="C450" t="str">
        <x:v>T05-A10</x:v>
      </x:c>
      <x:c r="D450" s="18" t="n">
        <x:v>138</x:v>
      </x:c>
      <x:c r="E450" s="18" t="n">
        <x:v>24</x:v>
      </x:c>
      <x:c r="F450" s="18" t="n">
        <x:v>29</x:v>
      </x:c>
      <x:c r="G450" s="19" t="n">
        <x:v>0.983</x:v>
      </x:c>
      <x:c r="H450" s="18" t="n">
        <x:v>58650</x:v>
      </x:c>
      <x:c r="I450" s="18" t="n">
        <x:v>5</x:v>
      </x:c>
      <x:c r="J450" s="18" t="n">
        <x:v>5</x:v>
      </x:c>
      <x:c r="K450" s="18" t="n">
        <x:v>126</x:v>
      </x:c>
      <x:c r="L450" s="14" t="n">
        <x:f>IFERROR(E450/F450,0)</x:f>
        <x:v>0.8275862068965517</x:v>
      </x:c>
      <x:c r="M450" s="16" t="n">
        <x:f>IFERROR(H450/D450,0)</x:f>
        <x:v>425</x:v>
      </x:c>
      <x:c r="N450" s="14" t="n">
        <x:f>IFERROR(J450/I450,0)</x:f>
        <x:v>1</x:v>
      </x:c>
      <x:c r="O450" s="14" t="n">
        <x:f>IFERROR(K450/D450,0)</x:f>
        <x:v>0.9130434782608695</x:v>
      </x:c>
      <x:c r="P450" t="n">
        <x:f>IF(L450&lt;'KPI TARGETS'!$B$6,1,0)+IF(G450&lt;'KPI TARGETS'!$B$7,1,0)+IF(M450&gt;'KPI TARGETS'!$B$8,1,0)+IF(N450&lt;'KPI TARGETS'!$B$9,1,0)+IF(O450&lt;'KPI TARGETS'!$B$10,1,0)</x:f>
        <x:v>1</x:v>
      </x:c>
      <x:c r="Q450" t="str">
        <x:f>IF(P450&gt;='KPI TARGETS'!$B$11,"HIGH",IF(P450=1,"WATCH","ON TRACK"))</x:f>
        <x:v>WATCH</x:v>
      </x:c>
      <x:c r="R450" s="18" t="str"/>
    </x:row>
    <x:row r="451">
      <x:c r="A451" t="str">
        <x:v>W4</x:v>
      </x:c>
      <x:c r="B451" t="str">
        <x:v>TL 05</x:v>
      </x:c>
      <x:c r="C451" t="str">
        <x:v>T05-A11</x:v>
      </x:c>
      <x:c r="D451" s="18" t="n">
        <x:v>133</x:v>
      </x:c>
      <x:c r="E451" s="18" t="n">
        <x:v>24</x:v>
      </x:c>
      <x:c r="F451" s="18" t="n">
        <x:v>27</x:v>
      </x:c>
      <x:c r="G451" s="19" t="n">
        <x:v>0.904</x:v>
      </x:c>
      <x:c r="H451" s="18" t="n">
        <x:v>54663</x:v>
      </x:c>
      <x:c r="I451" s="18" t="n">
        <x:v>5</x:v>
      </x:c>
      <x:c r="J451" s="18" t="n">
        <x:v>5</x:v>
      </x:c>
      <x:c r="K451" s="18" t="n">
        <x:v>127</x:v>
      </x:c>
      <x:c r="L451" s="14" t="n">
        <x:f>IFERROR(E451/F451,0)</x:f>
        <x:v>0.8888888888888888</x:v>
      </x:c>
      <x:c r="M451" s="16" t="n">
        <x:f>IFERROR(H451/D451,0)</x:f>
        <x:v>411</x:v>
      </x:c>
      <x:c r="N451" s="14" t="n">
        <x:f>IFERROR(J451/I451,0)</x:f>
        <x:v>1</x:v>
      </x:c>
      <x:c r="O451" s="14" t="n">
        <x:f>IFERROR(K451/D451,0)</x:f>
        <x:v>0.9548872180451128</x:v>
      </x:c>
      <x:c r="P451" t="n">
        <x:f>IF(L451&lt;'KPI TARGETS'!$B$6,1,0)+IF(G451&lt;'KPI TARGETS'!$B$7,1,0)+IF(M451&gt;'KPI TARGETS'!$B$8,1,0)+IF(N451&lt;'KPI TARGETS'!$B$9,1,0)+IF(O451&lt;'KPI TARGETS'!$B$10,1,0)</x:f>
        <x:v>2</x:v>
      </x:c>
      <x:c r="Q451" t="str">
        <x:f>IF(P451&gt;='KPI TARGETS'!$B$11,"HIGH",IF(P451=1,"WATCH","ON TRACK"))</x:f>
        <x:v>HIGH</x:v>
      </x:c>
      <x:c r="R451" s="18" t="str"/>
    </x:row>
    <x:row r="452">
      <x:c r="A452" t="str">
        <x:v>W4</x:v>
      </x:c>
      <x:c r="B452" t="str">
        <x:v>TL 05</x:v>
      </x:c>
      <x:c r="C452" t="str">
        <x:v>T05-A12</x:v>
      </x:c>
      <x:c r="D452" s="18" t="n">
        <x:v>107</x:v>
      </x:c>
      <x:c r="E452" s="18" t="n">
        <x:v>30</x:v>
      </x:c>
      <x:c r="F452" s="18" t="n">
        <x:v>32</x:v>
      </x:c>
      <x:c r="G452" s="19" t="n">
        <x:v>0.958</x:v>
      </x:c>
      <x:c r="H452" s="18" t="n">
        <x:v>52751</x:v>
      </x:c>
      <x:c r="I452" s="18" t="n">
        <x:v>5</x:v>
      </x:c>
      <x:c r="J452" s="18" t="n">
        <x:v>5</x:v>
      </x:c>
      <x:c r="K452" s="18" t="n">
        <x:v>97</x:v>
      </x:c>
      <x:c r="L452" s="14" t="n">
        <x:f>IFERROR(E452/F452,0)</x:f>
        <x:v>0.9375</x:v>
      </x:c>
      <x:c r="M452" s="16" t="n">
        <x:f>IFERROR(H452/D452,0)</x:f>
        <x:v>493</x:v>
      </x:c>
      <x:c r="N452" s="14" t="n">
        <x:f>IFERROR(J452/I452,0)</x:f>
        <x:v>1</x:v>
      </x:c>
      <x:c r="O452" s="14" t="n">
        <x:f>IFERROR(K452/D452,0)</x:f>
        <x:v>0.9065420560747663</x:v>
      </x:c>
      <x:c r="P452" t="n">
        <x:f>IF(L452&lt;'KPI TARGETS'!$B$6,1,0)+IF(G452&lt;'KPI TARGETS'!$B$7,1,0)+IF(M452&gt;'KPI TARGETS'!$B$8,1,0)+IF(N452&lt;'KPI TARGETS'!$B$9,1,0)+IF(O452&lt;'KPI TARGETS'!$B$10,1,0)</x:f>
        <x:v>0</x:v>
      </x:c>
      <x:c r="Q452" t="str">
        <x:f>IF(P452&gt;='KPI TARGETS'!$B$11,"HIGH",IF(P452=1,"WATCH","ON TRACK"))</x:f>
        <x:v>ON TRACK</x:v>
      </x:c>
      <x:c r="R452" s="18" t="str"/>
    </x:row>
    <x:row r="453">
      <x:c r="A453" t="str">
        <x:v>W4</x:v>
      </x:c>
      <x:c r="B453" t="str">
        <x:v>TL 05</x:v>
      </x:c>
      <x:c r="C453" t="str">
        <x:v>T05-A13</x:v>
      </x:c>
      <x:c r="D453" s="18" t="n">
        <x:v>89</x:v>
      </x:c>
      <x:c r="E453" s="18" t="n">
        <x:v>17</x:v>
      </x:c>
      <x:c r="F453" s="18" t="n">
        <x:v>18</x:v>
      </x:c>
      <x:c r="G453" s="19" t="n">
        <x:v>0.905</x:v>
      </x:c>
      <x:c r="H453" s="18" t="n">
        <x:v>37825</x:v>
      </x:c>
      <x:c r="I453" s="18" t="n">
        <x:v>5</x:v>
      </x:c>
      <x:c r="J453" s="18" t="n">
        <x:v>5</x:v>
      </x:c>
      <x:c r="K453" s="18" t="n">
        <x:v>75</x:v>
      </x:c>
      <x:c r="L453" s="14" t="n">
        <x:f>IFERROR(E453/F453,0)</x:f>
        <x:v>0.9444444444444444</x:v>
      </x:c>
      <x:c r="M453" s="16" t="n">
        <x:f>IFERROR(H453/D453,0)</x:f>
        <x:v>425</x:v>
      </x:c>
      <x:c r="N453" s="14" t="n">
        <x:f>IFERROR(J453/I453,0)</x:f>
        <x:v>1</x:v>
      </x:c>
      <x:c r="O453" s="14" t="n">
        <x:f>IFERROR(K453/D453,0)</x:f>
        <x:v>0.8426966292134831</x:v>
      </x:c>
      <x:c r="P453" t="n">
        <x:f>IF(L453&lt;'KPI TARGETS'!$B$6,1,0)+IF(G453&lt;'KPI TARGETS'!$B$7,1,0)+IF(M453&gt;'KPI TARGETS'!$B$8,1,0)+IF(N453&lt;'KPI TARGETS'!$B$9,1,0)+IF(O453&lt;'KPI TARGETS'!$B$10,1,0)</x:f>
        <x:v>2</x:v>
      </x:c>
      <x:c r="Q453" t="str">
        <x:f>IF(P453&gt;='KPI TARGETS'!$B$11,"HIGH",IF(P453=1,"WATCH","ON TRACK"))</x:f>
        <x:v>HIGH</x:v>
      </x:c>
      <x:c r="R453" s="18" t="str"/>
    </x:row>
    <x:row r="454">
      <x:c r="A454" t="str">
        <x:v>W4</x:v>
      </x:c>
      <x:c r="B454" t="str">
        <x:v>TL 06</x:v>
      </x:c>
      <x:c r="C454" t="str">
        <x:v>T06-A01</x:v>
      </x:c>
      <x:c r="D454" s="18" t="n">
        <x:v>103</x:v>
      </x:c>
      <x:c r="E454" s="18" t="n">
        <x:v>30</x:v>
      </x:c>
      <x:c r="F454" s="18" t="n">
        <x:v>32</x:v>
      </x:c>
      <x:c r="G454" s="19" t="n">
        <x:v>0.878</x:v>
      </x:c>
      <x:c r="H454" s="18" t="n">
        <x:v>44187</x:v>
      </x:c>
      <x:c r="I454" s="18" t="n">
        <x:v>5</x:v>
      </x:c>
      <x:c r="J454" s="18" t="n">
        <x:v>5</x:v>
      </x:c>
      <x:c r="K454" s="18" t="n">
        <x:v>86</x:v>
      </x:c>
      <x:c r="L454" s="14" t="n">
        <x:f>IFERROR(E454/F454,0)</x:f>
        <x:v>0.9375</x:v>
      </x:c>
      <x:c r="M454" s="16" t="n">
        <x:f>IFERROR(H454/D454,0)</x:f>
        <x:v>429</x:v>
      </x:c>
      <x:c r="N454" s="14" t="n">
        <x:f>IFERROR(J454/I454,0)</x:f>
        <x:v>1</x:v>
      </x:c>
      <x:c r="O454" s="14" t="n">
        <x:f>IFERROR(K454/D454,0)</x:f>
        <x:v>0.8349514563106796</x:v>
      </x:c>
      <x:c r="P454" t="n">
        <x:f>IF(L454&lt;'KPI TARGETS'!$B$6,1,0)+IF(G454&lt;'KPI TARGETS'!$B$7,1,0)+IF(M454&gt;'KPI TARGETS'!$B$8,1,0)+IF(N454&lt;'KPI TARGETS'!$B$9,1,0)+IF(O454&lt;'KPI TARGETS'!$B$10,1,0)</x:f>
        <x:v>2</x:v>
      </x:c>
      <x:c r="Q454" t="str">
        <x:f>IF(P454&gt;='KPI TARGETS'!$B$11,"HIGH",IF(P454=1,"WATCH","ON TRACK"))</x:f>
        <x:v>HIGH</x:v>
      </x:c>
      <x:c r="R454" s="18" t="str"/>
    </x:row>
    <x:row r="455">
      <x:c r="A455" t="str">
        <x:v>W4</x:v>
      </x:c>
      <x:c r="B455" t="str">
        <x:v>TL 06</x:v>
      </x:c>
      <x:c r="C455" t="str">
        <x:v>T06-A02</x:v>
      </x:c>
      <x:c r="D455" s="18" t="n">
        <x:v>143</x:v>
      </x:c>
      <x:c r="E455" s="18" t="n">
        <x:v>17</x:v>
      </x:c>
      <x:c r="F455" s="18" t="n">
        <x:v>20</x:v>
      </x:c>
      <x:c r="G455" s="19" t="n">
        <x:v>0.853</x:v>
      </x:c>
      <x:c r="H455" s="18" t="n">
        <x:v>82940</x:v>
      </x:c>
      <x:c r="I455" s="18" t="n">
        <x:v>5</x:v>
      </x:c>
      <x:c r="J455" s="18" t="n">
        <x:v>5</x:v>
      </x:c>
      <x:c r="K455" s="18" t="n">
        <x:v>127</x:v>
      </x:c>
      <x:c r="L455" s="14" t="n">
        <x:f>IFERROR(E455/F455,0)</x:f>
        <x:v>0.85</x:v>
      </x:c>
      <x:c r="M455" s="16" t="n">
        <x:f>IFERROR(H455/D455,0)</x:f>
        <x:v>580</x:v>
      </x:c>
      <x:c r="N455" s="14" t="n">
        <x:f>IFERROR(J455/I455,0)</x:f>
        <x:v>1</x:v>
      </x:c>
      <x:c r="O455" s="14" t="n">
        <x:f>IFERROR(K455/D455,0)</x:f>
        <x:v>0.8881118881118881</x:v>
      </x:c>
      <x:c r="P455" t="n">
        <x:f>IF(L455&lt;'KPI TARGETS'!$B$6,1,0)+IF(G455&lt;'KPI TARGETS'!$B$7,1,0)+IF(M455&gt;'KPI TARGETS'!$B$8,1,0)+IF(N455&lt;'KPI TARGETS'!$B$9,1,0)+IF(O455&lt;'KPI TARGETS'!$B$10,1,0)</x:f>
        <x:v>3</x:v>
      </x:c>
      <x:c r="Q455" t="str">
        <x:f>IF(P455&gt;='KPI TARGETS'!$B$11,"HIGH",IF(P455=1,"WATCH","ON TRACK"))</x:f>
        <x:v>HIGH</x:v>
      </x:c>
      <x:c r="R455" s="18" t="str"/>
    </x:row>
    <x:row r="456">
      <x:c r="A456" t="str">
        <x:v>W4</x:v>
      </x:c>
      <x:c r="B456" t="str">
        <x:v>TL 06</x:v>
      </x:c>
      <x:c r="C456" t="str">
        <x:v>T06-A03</x:v>
      </x:c>
      <x:c r="D456" s="18" t="n">
        <x:v>104</x:v>
      </x:c>
      <x:c r="E456" s="18" t="n">
        <x:v>26</x:v>
      </x:c>
      <x:c r="F456" s="18" t="n">
        <x:v>32</x:v>
      </x:c>
      <x:c r="G456" s="19" t="n">
        <x:v>0.922</x:v>
      </x:c>
      <x:c r="H456" s="18" t="n">
        <x:v>46592</x:v>
      </x:c>
      <x:c r="I456" s="18" t="n">
        <x:v>5</x:v>
      </x:c>
      <x:c r="J456" s="18" t="n">
        <x:v>5</x:v>
      </x:c>
      <x:c r="K456" s="18" t="n">
        <x:v>99</x:v>
      </x:c>
      <x:c r="L456" s="14" t="n">
        <x:f>IFERROR(E456/F456,0)</x:f>
        <x:v>0.8125</x:v>
      </x:c>
      <x:c r="M456" s="16" t="n">
        <x:f>IFERROR(H456/D456,0)</x:f>
        <x:v>448</x:v>
      </x:c>
      <x:c r="N456" s="14" t="n">
        <x:f>IFERROR(J456/I456,0)</x:f>
        <x:v>1</x:v>
      </x:c>
      <x:c r="O456" s="14" t="n">
        <x:f>IFERROR(K456/D456,0)</x:f>
        <x:v>0.9519230769230769</x:v>
      </x:c>
      <x:c r="P456" t="n">
        <x:f>IF(L456&lt;'KPI TARGETS'!$B$6,1,0)+IF(G456&lt;'KPI TARGETS'!$B$7,1,0)+IF(M456&gt;'KPI TARGETS'!$B$8,1,0)+IF(N456&lt;'KPI TARGETS'!$B$9,1,0)+IF(O456&lt;'KPI TARGETS'!$B$10,1,0)</x:f>
        <x:v>2</x:v>
      </x:c>
      <x:c r="Q456" t="str">
        <x:f>IF(P456&gt;='KPI TARGETS'!$B$11,"HIGH",IF(P456=1,"WATCH","ON TRACK"))</x:f>
        <x:v>HIGH</x:v>
      </x:c>
      <x:c r="R456" s="18" t="str"/>
    </x:row>
    <x:row r="457">
      <x:c r="A457" t="str">
        <x:v>W4</x:v>
      </x:c>
      <x:c r="B457" t="str">
        <x:v>TL 06</x:v>
      </x:c>
      <x:c r="C457" t="str">
        <x:v>T06-A04</x:v>
      </x:c>
      <x:c r="D457" s="18" t="n">
        <x:v>92</x:v>
      </x:c>
      <x:c r="E457" s="18" t="n">
        <x:v>19</x:v>
      </x:c>
      <x:c r="F457" s="18" t="n">
        <x:v>20</x:v>
      </x:c>
      <x:c r="G457" s="19" t="n">
        <x:v>0.956</x:v>
      </x:c>
      <x:c r="H457" s="18" t="n">
        <x:v>51244</x:v>
      </x:c>
      <x:c r="I457" s="18" t="n">
        <x:v>5</x:v>
      </x:c>
      <x:c r="J457" s="18" t="n">
        <x:v>4</x:v>
      </x:c>
      <x:c r="K457" s="18" t="n">
        <x:v>89</x:v>
      </x:c>
      <x:c r="L457" s="14" t="n">
        <x:f>IFERROR(E457/F457,0)</x:f>
        <x:v>0.95</x:v>
      </x:c>
      <x:c r="M457" s="16" t="n">
        <x:f>IFERROR(H457/D457,0)</x:f>
        <x:v>557</x:v>
      </x:c>
      <x:c r="N457" s="14" t="n">
        <x:f>IFERROR(J457/I457,0)</x:f>
        <x:v>0.8</x:v>
      </x:c>
      <x:c r="O457" s="14" t="n">
        <x:f>IFERROR(K457/D457,0)</x:f>
        <x:v>0.967391304347826</x:v>
      </x:c>
      <x:c r="P457" t="n">
        <x:f>IF(L457&lt;'KPI TARGETS'!$B$6,1,0)+IF(G457&lt;'KPI TARGETS'!$B$7,1,0)+IF(M457&gt;'KPI TARGETS'!$B$8,1,0)+IF(N457&lt;'KPI TARGETS'!$B$9,1,0)+IF(O457&lt;'KPI TARGETS'!$B$10,1,0)</x:f>
        <x:v>2</x:v>
      </x:c>
      <x:c r="Q457" t="str">
        <x:f>IF(P457&gt;='KPI TARGETS'!$B$11,"HIGH",IF(P457=1,"WATCH","ON TRACK"))</x:f>
        <x:v>HIGH</x:v>
      </x:c>
      <x:c r="R457" s="18" t="str"/>
    </x:row>
    <x:row r="458">
      <x:c r="A458" t="str">
        <x:v>W4</x:v>
      </x:c>
      <x:c r="B458" t="str">
        <x:v>TL 06</x:v>
      </x:c>
      <x:c r="C458" t="str">
        <x:v>T06-A05</x:v>
      </x:c>
      <x:c r="D458" s="18" t="n">
        <x:v>130</x:v>
      </x:c>
      <x:c r="E458" s="18" t="n">
        <x:v>24</x:v>
      </x:c>
      <x:c r="F458" s="18" t="n">
        <x:v>26</x:v>
      </x:c>
      <x:c r="G458" s="19" t="n">
        <x:v>0.984</x:v>
      </x:c>
      <x:c r="H458" s="18" t="n">
        <x:v>54210</x:v>
      </x:c>
      <x:c r="I458" s="18" t="n">
        <x:v>5</x:v>
      </x:c>
      <x:c r="J458" s="18" t="n">
        <x:v>5</x:v>
      </x:c>
      <x:c r="K458" s="18" t="n">
        <x:v>124</x:v>
      </x:c>
      <x:c r="L458" s="14" t="n">
        <x:f>IFERROR(E458/F458,0)</x:f>
        <x:v>0.9230769230769231</x:v>
      </x:c>
      <x:c r="M458" s="16" t="n">
        <x:f>IFERROR(H458/D458,0)</x:f>
        <x:v>417</x:v>
      </x:c>
      <x:c r="N458" s="14" t="n">
        <x:f>IFERROR(J458/I458,0)</x:f>
        <x:v>1</x:v>
      </x:c>
      <x:c r="O458" s="14" t="n">
        <x:f>IFERROR(K458/D458,0)</x:f>
        <x:v>0.9538461538461539</x:v>
      </x:c>
      <x:c r="P458" t="n">
        <x:f>IF(L458&lt;'KPI TARGETS'!$B$6,1,0)+IF(G458&lt;'KPI TARGETS'!$B$7,1,0)+IF(M458&gt;'KPI TARGETS'!$B$8,1,0)+IF(N458&lt;'KPI TARGETS'!$B$9,1,0)+IF(O458&lt;'KPI TARGETS'!$B$10,1,0)</x:f>
        <x:v>0</x:v>
      </x:c>
      <x:c r="Q458" t="str">
        <x:f>IF(P458&gt;='KPI TARGETS'!$B$11,"HIGH",IF(P458=1,"WATCH","ON TRACK"))</x:f>
        <x:v>ON TRACK</x:v>
      </x:c>
      <x:c r="R458" s="18" t="str"/>
    </x:row>
    <x:row r="459">
      <x:c r="A459" t="str">
        <x:v>W4</x:v>
      </x:c>
      <x:c r="B459" t="str">
        <x:v>TL 06</x:v>
      </x:c>
      <x:c r="C459" t="str">
        <x:v>T06-A06</x:v>
      </x:c>
      <x:c r="D459" s="18" t="n">
        <x:v>115</x:v>
      </x:c>
      <x:c r="E459" s="18" t="n">
        <x:v>14</x:v>
      </x:c>
      <x:c r="F459" s="18" t="n">
        <x:v>16</x:v>
      </x:c>
      <x:c r="G459" s="19" t="n">
        <x:v>0.869</x:v>
      </x:c>
      <x:c r="H459" s="18" t="n">
        <x:v>51060</x:v>
      </x:c>
      <x:c r="I459" s="18" t="n">
        <x:v>5</x:v>
      </x:c>
      <x:c r="J459" s="18" t="n">
        <x:v>5</x:v>
      </x:c>
      <x:c r="K459" s="18" t="n">
        <x:v>110</x:v>
      </x:c>
      <x:c r="L459" s="14" t="n">
        <x:f>IFERROR(E459/F459,0)</x:f>
        <x:v>0.875</x:v>
      </x:c>
      <x:c r="M459" s="16" t="n">
        <x:f>IFERROR(H459/D459,0)</x:f>
        <x:v>444</x:v>
      </x:c>
      <x:c r="N459" s="14" t="n">
        <x:f>IFERROR(J459/I459,0)</x:f>
        <x:v>1</x:v>
      </x:c>
      <x:c r="O459" s="14" t="n">
        <x:f>IFERROR(K459/D459,0)</x:f>
        <x:v>0.9565217391304348</x:v>
      </x:c>
      <x:c r="P459" t="n">
        <x:f>IF(L459&lt;'KPI TARGETS'!$B$6,1,0)+IF(G459&lt;'KPI TARGETS'!$B$7,1,0)+IF(M459&gt;'KPI TARGETS'!$B$8,1,0)+IF(N459&lt;'KPI TARGETS'!$B$9,1,0)+IF(O459&lt;'KPI TARGETS'!$B$10,1,0)</x:f>
        <x:v>2</x:v>
      </x:c>
      <x:c r="Q459" t="str">
        <x:f>IF(P459&gt;='KPI TARGETS'!$B$11,"HIGH",IF(P459=1,"WATCH","ON TRACK"))</x:f>
        <x:v>HIGH</x:v>
      </x:c>
      <x:c r="R459" s="18" t="str"/>
    </x:row>
    <x:row r="460">
      <x:c r="A460" t="str">
        <x:v>W4</x:v>
      </x:c>
      <x:c r="B460" t="str">
        <x:v>TL 06</x:v>
      </x:c>
      <x:c r="C460" t="str">
        <x:v>T06-A07</x:v>
      </x:c>
      <x:c r="D460" s="18" t="n">
        <x:v>161</x:v>
      </x:c>
      <x:c r="E460" s="18" t="n">
        <x:v>16</x:v>
      </x:c>
      <x:c r="F460" s="18" t="n">
        <x:v>19</x:v>
      </x:c>
      <x:c r="G460" s="19" t="n">
        <x:v>0.927</x:v>
      </x:c>
      <x:c r="H460" s="18" t="n">
        <x:v>88711</x:v>
      </x:c>
      <x:c r="I460" s="18" t="n">
        <x:v>5</x:v>
      </x:c>
      <x:c r="J460" s="18" t="n">
        <x:v>5</x:v>
      </x:c>
      <x:c r="K460" s="18" t="n">
        <x:v>145</x:v>
      </x:c>
      <x:c r="L460" s="14" t="n">
        <x:f>IFERROR(E460/F460,0)</x:f>
        <x:v>0.8421052631578947</x:v>
      </x:c>
      <x:c r="M460" s="16" t="n">
        <x:f>IFERROR(H460/D460,0)</x:f>
        <x:v>551</x:v>
      </x:c>
      <x:c r="N460" s="14" t="n">
        <x:f>IFERROR(J460/I460,0)</x:f>
        <x:v>1</x:v>
      </x:c>
      <x:c r="O460" s="14" t="n">
        <x:f>IFERROR(K460/D460,0)</x:f>
        <x:v>0.9006211180124224</x:v>
      </x:c>
      <x:c r="P460" t="n">
        <x:f>IF(L460&lt;'KPI TARGETS'!$B$6,1,0)+IF(G460&lt;'KPI TARGETS'!$B$7,1,0)+IF(M460&gt;'KPI TARGETS'!$B$8,1,0)+IF(N460&lt;'KPI TARGETS'!$B$9,1,0)+IF(O460&lt;'KPI TARGETS'!$B$10,1,0)</x:f>
        <x:v>3</x:v>
      </x:c>
      <x:c r="Q460" t="str">
        <x:f>IF(P460&gt;='KPI TARGETS'!$B$11,"HIGH",IF(P460=1,"WATCH","ON TRACK"))</x:f>
        <x:v>HIGH</x:v>
      </x:c>
      <x:c r="R460" s="18" t="str"/>
    </x:row>
    <x:row r="461">
      <x:c r="A461" t="str">
        <x:v>W4</x:v>
      </x:c>
      <x:c r="B461" t="str">
        <x:v>TL 06</x:v>
      </x:c>
      <x:c r="C461" t="str">
        <x:v>T06-A08</x:v>
      </x:c>
      <x:c r="D461" s="18" t="n">
        <x:v>140</x:v>
      </x:c>
      <x:c r="E461" s="18" t="n">
        <x:v>23</x:v>
      </x:c>
      <x:c r="F461" s="18" t="n">
        <x:v>23</x:v>
      </x:c>
      <x:c r="G461" s="19" t="n">
        <x:v>0.864</x:v>
      </x:c>
      <x:c r="H461" s="18" t="n">
        <x:v>75320</x:v>
      </x:c>
      <x:c r="I461" s="18" t="n">
        <x:v>5</x:v>
      </x:c>
      <x:c r="J461" s="18" t="n">
        <x:v>5</x:v>
      </x:c>
      <x:c r="K461" s="18" t="n">
        <x:v>116</x:v>
      </x:c>
      <x:c r="L461" s="14" t="n">
        <x:f>IFERROR(E461/F461,0)</x:f>
        <x:v>1</x:v>
      </x:c>
      <x:c r="M461" s="16" t="n">
        <x:f>IFERROR(H461/D461,0)</x:f>
        <x:v>538</x:v>
      </x:c>
      <x:c r="N461" s="14" t="n">
        <x:f>IFERROR(J461/I461,0)</x:f>
        <x:v>1</x:v>
      </x:c>
      <x:c r="O461" s="14" t="n">
        <x:f>IFERROR(K461/D461,0)</x:f>
        <x:v>0.8285714285714286</x:v>
      </x:c>
      <x:c r="P461" t="n">
        <x:f>IF(L461&lt;'KPI TARGETS'!$B$6,1,0)+IF(G461&lt;'KPI TARGETS'!$B$7,1,0)+IF(M461&gt;'KPI TARGETS'!$B$8,1,0)+IF(N461&lt;'KPI TARGETS'!$B$9,1,0)+IF(O461&lt;'KPI TARGETS'!$B$10,1,0)</x:f>
        <x:v>3</x:v>
      </x:c>
      <x:c r="Q461" t="str">
        <x:f>IF(P461&gt;='KPI TARGETS'!$B$11,"HIGH",IF(P461=1,"WATCH","ON TRACK"))</x:f>
        <x:v>HIGH</x:v>
      </x:c>
      <x:c r="R461" s="18" t="str"/>
    </x:row>
    <x:row r="462">
      <x:c r="A462" t="str">
        <x:v>W4</x:v>
      </x:c>
      <x:c r="B462" t="str">
        <x:v>TL 06</x:v>
      </x:c>
      <x:c r="C462" t="str">
        <x:v>T06-A09</x:v>
      </x:c>
      <x:c r="D462" s="18" t="n">
        <x:v>143</x:v>
      </x:c>
      <x:c r="E462" s="18" t="n">
        <x:v>30</x:v>
      </x:c>
      <x:c r="F462" s="18" t="n">
        <x:v>35</x:v>
      </x:c>
      <x:c r="G462" s="19" t="n">
        <x:v>0.925</x:v>
      </x:c>
      <x:c r="H462" s="18" t="n">
        <x:v>83083</x:v>
      </x:c>
      <x:c r="I462" s="18" t="n">
        <x:v>5</x:v>
      </x:c>
      <x:c r="J462" s="18" t="n">
        <x:v>5</x:v>
      </x:c>
      <x:c r="K462" s="18" t="n">
        <x:v>131</x:v>
      </x:c>
      <x:c r="L462" s="14" t="n">
        <x:f>IFERROR(E462/F462,0)</x:f>
        <x:v>0.8571428571428571</x:v>
      </x:c>
      <x:c r="M462" s="16" t="n">
        <x:f>IFERROR(H462/D462,0)</x:f>
        <x:v>581</x:v>
      </x:c>
      <x:c r="N462" s="14" t="n">
        <x:f>IFERROR(J462/I462,0)</x:f>
        <x:v>1</x:v>
      </x:c>
      <x:c r="O462" s="14" t="n">
        <x:f>IFERROR(K462/D462,0)</x:f>
        <x:v>0.916083916083916</x:v>
      </x:c>
      <x:c r="P462" t="n">
        <x:f>IF(L462&lt;'KPI TARGETS'!$B$6,1,0)+IF(G462&lt;'KPI TARGETS'!$B$7,1,0)+IF(M462&gt;'KPI TARGETS'!$B$8,1,0)+IF(N462&lt;'KPI TARGETS'!$B$9,1,0)+IF(O462&lt;'KPI TARGETS'!$B$10,1,0)</x:f>
        <x:v>3</x:v>
      </x:c>
      <x:c r="Q462" t="str">
        <x:f>IF(P462&gt;='KPI TARGETS'!$B$11,"HIGH",IF(P462=1,"WATCH","ON TRACK"))</x:f>
        <x:v>HIGH</x:v>
      </x:c>
      <x:c r="R462" s="18" t="str"/>
    </x:row>
    <x:row r="463">
      <x:c r="A463" t="str">
        <x:v>W4</x:v>
      </x:c>
      <x:c r="B463" t="str">
        <x:v>TL 06</x:v>
      </x:c>
      <x:c r="C463" t="str">
        <x:v>T06-A10</x:v>
      </x:c>
      <x:c r="D463" s="18" t="n">
        <x:v>158</x:v>
      </x:c>
      <x:c r="E463" s="18" t="n">
        <x:v>27</x:v>
      </x:c>
      <x:c r="F463" s="18" t="n">
        <x:v>33</x:v>
      </x:c>
      <x:c r="G463" s="19" t="n">
        <x:v>0.878</x:v>
      </x:c>
      <x:c r="H463" s="18" t="n">
        <x:v>78684</x:v>
      </x:c>
      <x:c r="I463" s="18" t="n">
        <x:v>5</x:v>
      </x:c>
      <x:c r="J463" s="18" t="n">
        <x:v>5</x:v>
      </x:c>
      <x:c r="K463" s="18" t="n">
        <x:v>150</x:v>
      </x:c>
      <x:c r="L463" s="14" t="n">
        <x:f>IFERROR(E463/F463,0)</x:f>
        <x:v>0.8181818181818182</x:v>
      </x:c>
      <x:c r="M463" s="16" t="n">
        <x:f>IFERROR(H463/D463,0)</x:f>
        <x:v>498</x:v>
      </x:c>
      <x:c r="N463" s="14" t="n">
        <x:f>IFERROR(J463/I463,0)</x:f>
        <x:v>1</x:v>
      </x:c>
      <x:c r="O463" s="14" t="n">
        <x:f>IFERROR(K463/D463,0)</x:f>
        <x:v>0.9493670886075949</x:v>
      </x:c>
      <x:c r="P463" t="n">
        <x:f>IF(L463&lt;'KPI TARGETS'!$B$6,1,0)+IF(G463&lt;'KPI TARGETS'!$B$7,1,0)+IF(M463&gt;'KPI TARGETS'!$B$8,1,0)+IF(N463&lt;'KPI TARGETS'!$B$9,1,0)+IF(O463&lt;'KPI TARGETS'!$B$10,1,0)</x:f>
        <x:v>2</x:v>
      </x:c>
      <x:c r="Q463" t="str">
        <x:f>IF(P463&gt;='KPI TARGETS'!$B$11,"HIGH",IF(P463=1,"WATCH","ON TRACK"))</x:f>
        <x:v>HIGH</x:v>
      </x:c>
      <x:c r="R463" s="18" t="str"/>
    </x:row>
    <x:row r="464">
      <x:c r="A464" t="str">
        <x:v>W4</x:v>
      </x:c>
      <x:c r="B464" t="str">
        <x:v>TL 06</x:v>
      </x:c>
      <x:c r="C464" t="str">
        <x:v>T06-A11</x:v>
      </x:c>
      <x:c r="D464" s="18" t="n">
        <x:v>114</x:v>
      </x:c>
      <x:c r="E464" s="18" t="n">
        <x:v>31</x:v>
      </x:c>
      <x:c r="F464" s="18" t="n">
        <x:v>35</x:v>
      </x:c>
      <x:c r="G464" s="19" t="n">
        <x:v>0.948</x:v>
      </x:c>
      <x:c r="H464" s="18" t="n">
        <x:v>61446</x:v>
      </x:c>
      <x:c r="I464" s="18" t="n">
        <x:v>5</x:v>
      </x:c>
      <x:c r="J464" s="18" t="n">
        <x:v>5</x:v>
      </x:c>
      <x:c r="K464" s="18" t="n">
        <x:v>102</x:v>
      </x:c>
      <x:c r="L464" s="14" t="n">
        <x:f>IFERROR(E464/F464,0)</x:f>
        <x:v>0.8857142857142857</x:v>
      </x:c>
      <x:c r="M464" s="16" t="n">
        <x:f>IFERROR(H464/D464,0)</x:f>
        <x:v>539</x:v>
      </x:c>
      <x:c r="N464" s="14" t="n">
        <x:f>IFERROR(J464/I464,0)</x:f>
        <x:v>1</x:v>
      </x:c>
      <x:c r="O464" s="14" t="n">
        <x:f>IFERROR(K464/D464,0)</x:f>
        <x:v>0.8947368421052632</x:v>
      </x:c>
      <x:c r="P464" t="n">
        <x:f>IF(L464&lt;'KPI TARGETS'!$B$6,1,0)+IF(G464&lt;'KPI TARGETS'!$B$7,1,0)+IF(M464&gt;'KPI TARGETS'!$B$8,1,0)+IF(N464&lt;'KPI TARGETS'!$B$9,1,0)+IF(O464&lt;'KPI TARGETS'!$B$10,1,0)</x:f>
        <x:v>2</x:v>
      </x:c>
      <x:c r="Q464" t="str">
        <x:f>IF(P464&gt;='KPI TARGETS'!$B$11,"HIGH",IF(P464=1,"WATCH","ON TRACK"))</x:f>
        <x:v>HIGH</x:v>
      </x:c>
      <x:c r="R464" s="18" t="str"/>
    </x:row>
    <x:row r="465">
      <x:c r="A465" t="str">
        <x:v>W4</x:v>
      </x:c>
      <x:c r="B465" t="str">
        <x:v>TL 06</x:v>
      </x:c>
      <x:c r="C465" t="str">
        <x:v>T06-A12</x:v>
      </x:c>
      <x:c r="D465" s="18" t="n">
        <x:v>96</x:v>
      </x:c>
      <x:c r="E465" s="18" t="n">
        <x:v>18</x:v>
      </x:c>
      <x:c r="F465" s="18" t="n">
        <x:v>20</x:v>
      </x:c>
      <x:c r="G465" s="19" t="n">
        <x:v>0.927</x:v>
      </x:c>
      <x:c r="H465" s="18" t="n">
        <x:v>56736</x:v>
      </x:c>
      <x:c r="I465" s="18" t="n">
        <x:v>5</x:v>
      </x:c>
      <x:c r="J465" s="18" t="n">
        <x:v>5</x:v>
      </x:c>
      <x:c r="K465" s="18" t="n">
        <x:v>80</x:v>
      </x:c>
      <x:c r="L465" s="14" t="n">
        <x:f>IFERROR(E465/F465,0)</x:f>
        <x:v>0.9</x:v>
      </x:c>
      <x:c r="M465" s="16" t="n">
        <x:f>IFERROR(H465/D465,0)</x:f>
        <x:v>591</x:v>
      </x:c>
      <x:c r="N465" s="14" t="n">
        <x:f>IFERROR(J465/I465,0)</x:f>
        <x:v>1</x:v>
      </x:c>
      <x:c r="O465" s="14" t="n">
        <x:f>IFERROR(K465/D465,0)</x:f>
        <x:v>0.8333333333333334</x:v>
      </x:c>
      <x:c r="P465" t="n">
        <x:f>IF(L465&lt;'KPI TARGETS'!$B$6,1,0)+IF(G465&lt;'KPI TARGETS'!$B$7,1,0)+IF(M465&gt;'KPI TARGETS'!$B$8,1,0)+IF(N465&lt;'KPI TARGETS'!$B$9,1,0)+IF(O465&lt;'KPI TARGETS'!$B$10,1,0)</x:f>
        <x:v>3</x:v>
      </x:c>
      <x:c r="Q465" t="str">
        <x:f>IF(P465&gt;='KPI TARGETS'!$B$11,"HIGH",IF(P465=1,"WATCH","ON TRACK"))</x:f>
        <x:v>HIGH</x:v>
      </x:c>
      <x:c r="R465" s="18" t="str"/>
    </x:row>
    <x:row r="466">
      <x:c r="A466" t="str">
        <x:v>W4</x:v>
      </x:c>
      <x:c r="B466" t="str">
        <x:v>TL 06</x:v>
      </x:c>
      <x:c r="C466" t="str">
        <x:v>T06-A13</x:v>
      </x:c>
      <x:c r="D466" s="18" t="n">
        <x:v>131</x:v>
      </x:c>
      <x:c r="E466" s="18" t="n">
        <x:v>25</x:v>
      </x:c>
      <x:c r="F466" s="18" t="n">
        <x:v>29</x:v>
      </x:c>
      <x:c r="G466" s="19" t="n">
        <x:v>0.898</x:v>
      </x:c>
      <x:c r="H466" s="18" t="n">
        <x:v>59867</x:v>
      </x:c>
      <x:c r="I466" s="18" t="n">
        <x:v>5</x:v>
      </x:c>
      <x:c r="J466" s="18" t="n">
        <x:v>5</x:v>
      </x:c>
      <x:c r="K466" s="18" t="n">
        <x:v>120</x:v>
      </x:c>
      <x:c r="L466" s="14" t="n">
        <x:f>IFERROR(E466/F466,0)</x:f>
        <x:v>0.8620689655172413</x:v>
      </x:c>
      <x:c r="M466" s="16" t="n">
        <x:f>IFERROR(H466/D466,0)</x:f>
        <x:v>457</x:v>
      </x:c>
      <x:c r="N466" s="14" t="n">
        <x:f>IFERROR(J466/I466,0)</x:f>
        <x:v>1</x:v>
      </x:c>
      <x:c r="O466" s="14" t="n">
        <x:f>IFERROR(K466/D466,0)</x:f>
        <x:v>0.916030534351145</x:v>
      </x:c>
      <x:c r="P466" t="n">
        <x:f>IF(L466&lt;'KPI TARGETS'!$B$6,1,0)+IF(G466&lt;'KPI TARGETS'!$B$7,1,0)+IF(M466&gt;'KPI TARGETS'!$B$8,1,0)+IF(N466&lt;'KPI TARGETS'!$B$9,1,0)+IF(O466&lt;'KPI TARGETS'!$B$10,1,0)</x:f>
        <x:v>2</x:v>
      </x:c>
      <x:c r="Q466" t="str">
        <x:f>IF(P466&gt;='KPI TARGETS'!$B$11,"HIGH",IF(P466=1,"WATCH","ON TRACK"))</x:f>
        <x:v>HIGH</x:v>
      </x:c>
      <x:c r="R466" s="18" t="str"/>
    </x:row>
    <x:row r="467">
      <x:c r="A467" t="str">
        <x:v>W4</x:v>
      </x:c>
      <x:c r="B467" t="str">
        <x:v>TL 06</x:v>
      </x:c>
      <x:c r="C467" t="str">
        <x:v>T06-A14</x:v>
      </x:c>
      <x:c r="D467" s="18" t="n">
        <x:v>140</x:v>
      </x:c>
      <x:c r="E467" s="18" t="n">
        <x:v>22</x:v>
      </x:c>
      <x:c r="F467" s="18" t="n">
        <x:v>22</x:v>
      </x:c>
      <x:c r="G467" s="19" t="n">
        <x:v>0.979</x:v>
      </x:c>
      <x:c r="H467" s="18" t="n">
        <x:v>74760</x:v>
      </x:c>
      <x:c r="I467" s="18" t="n">
        <x:v>5</x:v>
      </x:c>
      <x:c r="J467" s="18" t="n">
        <x:v>5</x:v>
      </x:c>
      <x:c r="K467" s="18" t="n">
        <x:v>123</x:v>
      </x:c>
      <x:c r="L467" s="14" t="n">
        <x:f>IFERROR(E467/F467,0)</x:f>
        <x:v>1</x:v>
      </x:c>
      <x:c r="M467" s="16" t="n">
        <x:f>IFERROR(H467/D467,0)</x:f>
        <x:v>534</x:v>
      </x:c>
      <x:c r="N467" s="14" t="n">
        <x:f>IFERROR(J467/I467,0)</x:f>
        <x:v>1</x:v>
      </x:c>
      <x:c r="O467" s="14" t="n">
        <x:f>IFERROR(K467/D467,0)</x:f>
        <x:v>0.8785714285714286</x:v>
      </x:c>
      <x:c r="P467" t="n">
        <x:f>IF(L467&lt;'KPI TARGETS'!$B$6,1,0)+IF(G467&lt;'KPI TARGETS'!$B$7,1,0)+IF(M467&gt;'KPI TARGETS'!$B$8,1,0)+IF(N467&lt;'KPI TARGETS'!$B$9,1,0)+IF(O467&lt;'KPI TARGETS'!$B$10,1,0)</x:f>
        <x:v>2</x:v>
      </x:c>
      <x:c r="Q467" t="str">
        <x:f>IF(P467&gt;='KPI TARGETS'!$B$11,"HIGH",IF(P467=1,"WATCH","ON TRACK"))</x:f>
        <x:v>HIGH</x:v>
      </x:c>
      <x:c r="R467" s="18" t="str"/>
    </x:row>
    <x:row r="468">
      <x:c r="A468" t="str">
        <x:v>W4</x:v>
      </x:c>
      <x:c r="B468" t="str">
        <x:v>TL 06</x:v>
      </x:c>
      <x:c r="C468" t="str">
        <x:v>T06-A15</x:v>
      </x:c>
      <x:c r="D468" s="18" t="n">
        <x:v>117</x:v>
      </x:c>
      <x:c r="E468" s="18" t="n">
        <x:v>20</x:v>
      </x:c>
      <x:c r="F468" s="18" t="n">
        <x:v>25</x:v>
      </x:c>
      <x:c r="G468" s="19" t="n">
        <x:v>0.93</x:v>
      </x:c>
      <x:c r="H468" s="18" t="n">
        <x:v>60957</x:v>
      </x:c>
      <x:c r="I468" s="18" t="n">
        <x:v>5</x:v>
      </x:c>
      <x:c r="J468" s="18" t="n">
        <x:v>5</x:v>
      </x:c>
      <x:c r="K468" s="18" t="n">
        <x:v>111</x:v>
      </x:c>
      <x:c r="L468" s="14" t="n">
        <x:f>IFERROR(E468/F468,0)</x:f>
        <x:v>0.8</x:v>
      </x:c>
      <x:c r="M468" s="16" t="n">
        <x:f>IFERROR(H468/D468,0)</x:f>
        <x:v>521</x:v>
      </x:c>
      <x:c r="N468" s="14" t="n">
        <x:f>IFERROR(J468/I468,0)</x:f>
        <x:v>1</x:v>
      </x:c>
      <x:c r="O468" s="14" t="n">
        <x:f>IFERROR(K468/D468,0)</x:f>
        <x:v>0.9487179487179487</x:v>
      </x:c>
      <x:c r="P468" t="n">
        <x:f>IF(L468&lt;'KPI TARGETS'!$B$6,1,0)+IF(G468&lt;'KPI TARGETS'!$B$7,1,0)+IF(M468&gt;'KPI TARGETS'!$B$8,1,0)+IF(N468&lt;'KPI TARGETS'!$B$9,1,0)+IF(O468&lt;'KPI TARGETS'!$B$10,1,0)</x:f>
        <x:v>2</x:v>
      </x:c>
      <x:c r="Q468" t="str">
        <x:f>IF(P468&gt;='KPI TARGETS'!$B$11,"HIGH",IF(P468=1,"WATCH","ON TRACK"))</x:f>
        <x:v>HIGH</x:v>
      </x:c>
      <x:c r="R468" s="18" t="str"/>
    </x:row>
    <x:row r="469">
      <x:c r="A469" t="str">
        <x:v>W4</x:v>
      </x:c>
      <x:c r="B469" t="str">
        <x:v>TL 06</x:v>
      </x:c>
      <x:c r="C469" t="str">
        <x:v>T06-A16</x:v>
      </x:c>
      <x:c r="D469" s="18" t="n">
        <x:v>112</x:v>
      </x:c>
      <x:c r="E469" s="18" t="n">
        <x:v>15</x:v>
      </x:c>
      <x:c r="F469" s="18" t="n">
        <x:v>15</x:v>
      </x:c>
      <x:c r="G469" s="19" t="n">
        <x:v>0.914</x:v>
      </x:c>
      <x:c r="H469" s="18" t="n">
        <x:v>67984</x:v>
      </x:c>
      <x:c r="I469" s="18" t="n">
        <x:v>5</x:v>
      </x:c>
      <x:c r="J469" s="18" t="n">
        <x:v>5</x:v>
      </x:c>
      <x:c r="K469" s="18" t="n">
        <x:v>95</x:v>
      </x:c>
      <x:c r="L469" s="14" t="n">
        <x:f>IFERROR(E469/F469,0)</x:f>
        <x:v>1</x:v>
      </x:c>
      <x:c r="M469" s="16" t="n">
        <x:f>IFERROR(H469/D469,0)</x:f>
        <x:v>607</x:v>
      </x:c>
      <x:c r="N469" s="14" t="n">
        <x:f>IFERROR(J469/I469,0)</x:f>
        <x:v>1</x:v>
      </x:c>
      <x:c r="O469" s="14" t="n">
        <x:f>IFERROR(K469/D469,0)</x:f>
        <x:v>0.8482142857142857</x:v>
      </x:c>
      <x:c r="P469" t="n">
        <x:f>IF(L469&lt;'KPI TARGETS'!$B$6,1,0)+IF(G469&lt;'KPI TARGETS'!$B$7,1,0)+IF(M469&gt;'KPI TARGETS'!$B$8,1,0)+IF(N469&lt;'KPI TARGETS'!$B$9,1,0)+IF(O469&lt;'KPI TARGETS'!$B$10,1,0)</x:f>
        <x:v>3</x:v>
      </x:c>
      <x:c r="Q469" t="str">
        <x:f>IF(P469&gt;='KPI TARGETS'!$B$11,"HIGH",IF(P469=1,"WATCH","ON TRACK"))</x:f>
        <x:v>HIGH</x:v>
      </x:c>
      <x:c r="R469" s="18" t="str"/>
    </x:row>
    <x:row r="470">
      <x:c r="A470" t="str">
        <x:v>W4</x:v>
      </x:c>
      <x:c r="B470" t="str">
        <x:v>TL 06</x:v>
      </x:c>
      <x:c r="C470" t="str">
        <x:v>T06-A17</x:v>
      </x:c>
      <x:c r="D470" s="18" t="n">
        <x:v>153</x:v>
      </x:c>
      <x:c r="E470" s="18" t="n">
        <x:v>19</x:v>
      </x:c>
      <x:c r="F470" s="18" t="n">
        <x:v>23</x:v>
      </x:c>
      <x:c r="G470" s="19" t="n">
        <x:v>0.988</x:v>
      </x:c>
      <x:c r="H470" s="18" t="n">
        <x:v>80937</x:v>
      </x:c>
      <x:c r="I470" s="18" t="n">
        <x:v>5</x:v>
      </x:c>
      <x:c r="J470" s="18" t="n">
        <x:v>5</x:v>
      </x:c>
      <x:c r="K470" s="18" t="n">
        <x:v>137</x:v>
      </x:c>
      <x:c r="L470" s="14" t="n">
        <x:f>IFERROR(E470/F470,0)</x:f>
        <x:v>0.8260869565217391</x:v>
      </x:c>
      <x:c r="M470" s="16" t="n">
        <x:f>IFERROR(H470/D470,0)</x:f>
        <x:v>529</x:v>
      </x:c>
      <x:c r="N470" s="14" t="n">
        <x:f>IFERROR(J470/I470,0)</x:f>
        <x:v>1</x:v>
      </x:c>
      <x:c r="O470" s="14" t="n">
        <x:f>IFERROR(K470/D470,0)</x:f>
        <x:v>0.8954248366013072</x:v>
      </x:c>
      <x:c r="P470" t="n">
        <x:f>IF(L470&lt;'KPI TARGETS'!$B$6,1,0)+IF(G470&lt;'KPI TARGETS'!$B$7,1,0)+IF(M470&gt;'KPI TARGETS'!$B$8,1,0)+IF(N470&lt;'KPI TARGETS'!$B$9,1,0)+IF(O470&lt;'KPI TARGETS'!$B$10,1,0)</x:f>
        <x:v>2</x:v>
      </x:c>
      <x:c r="Q470" t="str">
        <x:f>IF(P470&gt;='KPI TARGETS'!$B$11,"HIGH",IF(P470=1,"WATCH","ON TRACK"))</x:f>
        <x:v>HIGH</x:v>
      </x:c>
      <x:c r="R470" s="18" t="str"/>
    </x:row>
    <x:row r="471">
      <x:c r="A471" t="str">
        <x:v>W4</x:v>
      </x:c>
      <x:c r="B471" t="str">
        <x:v>TL 07</x:v>
      </x:c>
      <x:c r="C471" t="str">
        <x:v>T07-A01</x:v>
      </x:c>
      <x:c r="D471" s="18" t="n">
        <x:v>141</x:v>
      </x:c>
      <x:c r="E471" s="18" t="n">
        <x:v>23</x:v>
      </x:c>
      <x:c r="F471" s="18" t="n">
        <x:v>23</x:v>
      </x:c>
      <x:c r="G471" s="19" t="n">
        <x:v>0.895</x:v>
      </x:c>
      <x:c r="H471" s="18" t="n">
        <x:v>73038</x:v>
      </x:c>
      <x:c r="I471" s="18" t="n">
        <x:v>5</x:v>
      </x:c>
      <x:c r="J471" s="18" t="n">
        <x:v>5</x:v>
      </x:c>
      <x:c r="K471" s="18" t="n">
        <x:v>116</x:v>
      </x:c>
      <x:c r="L471" s="14" t="n">
        <x:f>IFERROR(E471/F471,0)</x:f>
        <x:v>1</x:v>
      </x:c>
      <x:c r="M471" s="16" t="n">
        <x:f>IFERROR(H471/D471,0)</x:f>
        <x:v>518</x:v>
      </x:c>
      <x:c r="N471" s="14" t="n">
        <x:f>IFERROR(J471/I471,0)</x:f>
        <x:v>1</x:v>
      </x:c>
      <x:c r="O471" s="14" t="n">
        <x:f>IFERROR(K471/D471,0)</x:f>
        <x:v>0.8226950354609929</x:v>
      </x:c>
      <x:c r="P471" t="n">
        <x:f>IF(L471&lt;'KPI TARGETS'!$B$6,1,0)+IF(G471&lt;'KPI TARGETS'!$B$7,1,0)+IF(M471&gt;'KPI TARGETS'!$B$8,1,0)+IF(N471&lt;'KPI TARGETS'!$B$9,1,0)+IF(O471&lt;'KPI TARGETS'!$B$10,1,0)</x:f>
        <x:v>3</x:v>
      </x:c>
      <x:c r="Q471" t="str">
        <x:f>IF(P471&gt;='KPI TARGETS'!$B$11,"HIGH",IF(P471=1,"WATCH","ON TRACK"))</x:f>
        <x:v>HIGH</x:v>
      </x:c>
      <x:c r="R471" s="18" t="str"/>
    </x:row>
    <x:row r="472">
      <x:c r="A472" t="str">
        <x:v>W4</x:v>
      </x:c>
      <x:c r="B472" t="str">
        <x:v>TL 07</x:v>
      </x:c>
      <x:c r="C472" t="str">
        <x:v>T07-A02</x:v>
      </x:c>
      <x:c r="D472" s="18" t="n">
        <x:v>164</x:v>
      </x:c>
      <x:c r="E472" s="18" t="n">
        <x:v>21</x:v>
      </x:c>
      <x:c r="F472" s="18" t="n">
        <x:v>23</x:v>
      </x:c>
      <x:c r="G472" s="19" t="n">
        <x:v>0.973</x:v>
      </x:c>
      <x:c r="H472" s="18" t="n">
        <x:v>99712</x:v>
      </x:c>
      <x:c r="I472" s="18" t="n">
        <x:v>5</x:v>
      </x:c>
      <x:c r="J472" s="18" t="n">
        <x:v>4</x:v>
      </x:c>
      <x:c r="K472" s="18" t="n">
        <x:v>137</x:v>
      </x:c>
      <x:c r="L472" s="14" t="n">
        <x:f>IFERROR(E472/F472,0)</x:f>
        <x:v>0.9130434782608695</x:v>
      </x:c>
      <x:c r="M472" s="16" t="n">
        <x:f>IFERROR(H472/D472,0)</x:f>
        <x:v>608</x:v>
      </x:c>
      <x:c r="N472" s="14" t="n">
        <x:f>IFERROR(J472/I472,0)</x:f>
        <x:v>0.8</x:v>
      </x:c>
      <x:c r="O472" s="14" t="n">
        <x:f>IFERROR(K472/D472,0)</x:f>
        <x:v>0.8353658536585366</x:v>
      </x:c>
      <x:c r="P472" t="n">
        <x:f>IF(L472&lt;'KPI TARGETS'!$B$6,1,0)+IF(G472&lt;'KPI TARGETS'!$B$7,1,0)+IF(M472&gt;'KPI TARGETS'!$B$8,1,0)+IF(N472&lt;'KPI TARGETS'!$B$9,1,0)+IF(O472&lt;'KPI TARGETS'!$B$10,1,0)</x:f>
        <x:v>3</x:v>
      </x:c>
      <x:c r="Q472" t="str">
        <x:f>IF(P472&gt;='KPI TARGETS'!$B$11,"HIGH",IF(P472=1,"WATCH","ON TRACK"))</x:f>
        <x:v>HIGH</x:v>
      </x:c>
      <x:c r="R472" s="18" t="str"/>
    </x:row>
    <x:row r="473">
      <x:c r="A473" t="str">
        <x:v>W4</x:v>
      </x:c>
      <x:c r="B473" t="str">
        <x:v>TL 07</x:v>
      </x:c>
      <x:c r="C473" t="str">
        <x:v>T07-A03</x:v>
      </x:c>
      <x:c r="D473" s="18" t="n">
        <x:v>140</x:v>
      </x:c>
      <x:c r="E473" s="18" t="n">
        <x:v>15</x:v>
      </x:c>
      <x:c r="F473" s="18" t="n">
        <x:v>17</x:v>
      </x:c>
      <x:c r="G473" s="19" t="n">
        <x:v>0.858</x:v>
      </x:c>
      <x:c r="H473" s="18" t="n">
        <x:v>73220</x:v>
      </x:c>
      <x:c r="I473" s="18" t="n">
        <x:v>5</x:v>
      </x:c>
      <x:c r="J473" s="18" t="n">
        <x:v>5</x:v>
      </x:c>
      <x:c r="K473" s="18" t="n">
        <x:v>122</x:v>
      </x:c>
      <x:c r="L473" s="14" t="n">
        <x:f>IFERROR(E473/F473,0)</x:f>
        <x:v>0.8823529411764706</x:v>
      </x:c>
      <x:c r="M473" s="16" t="n">
        <x:f>IFERROR(H473/D473,0)</x:f>
        <x:v>523</x:v>
      </x:c>
      <x:c r="N473" s="14" t="n">
        <x:f>IFERROR(J473/I473,0)</x:f>
        <x:v>1</x:v>
      </x:c>
      <x:c r="O473" s="14" t="n">
        <x:f>IFERROR(K473/D473,0)</x:f>
        <x:v>0.8714285714285714</x:v>
      </x:c>
      <x:c r="P473" t="n">
        <x:f>IF(L473&lt;'KPI TARGETS'!$B$6,1,0)+IF(G473&lt;'KPI TARGETS'!$B$7,1,0)+IF(M473&gt;'KPI TARGETS'!$B$8,1,0)+IF(N473&lt;'KPI TARGETS'!$B$9,1,0)+IF(O473&lt;'KPI TARGETS'!$B$10,1,0)</x:f>
        <x:v>4</x:v>
      </x:c>
      <x:c r="Q473" t="str">
        <x:f>IF(P473&gt;='KPI TARGETS'!$B$11,"HIGH",IF(P473=1,"WATCH","ON TRACK"))</x:f>
        <x:v>HIGH</x:v>
      </x:c>
      <x:c r="R473" s="18" t="str"/>
    </x:row>
    <x:row r="474">
      <x:c r="A474" t="str">
        <x:v>W4</x:v>
      </x:c>
      <x:c r="B474" t="str">
        <x:v>TL 07</x:v>
      </x:c>
      <x:c r="C474" t="str">
        <x:v>T07-A04</x:v>
      </x:c>
      <x:c r="D474" s="18" t="n">
        <x:v>117</x:v>
      </x:c>
      <x:c r="E474" s="18" t="n">
        <x:v>24</x:v>
      </x:c>
      <x:c r="F474" s="18" t="n">
        <x:v>26</x:v>
      </x:c>
      <x:c r="G474" s="19" t="n">
        <x:v>0.921</x:v>
      </x:c>
      <x:c r="H474" s="18" t="n">
        <x:v>57096</x:v>
      </x:c>
      <x:c r="I474" s="18" t="n">
        <x:v>5</x:v>
      </x:c>
      <x:c r="J474" s="18" t="n">
        <x:v>5</x:v>
      </x:c>
      <x:c r="K474" s="18" t="n">
        <x:v>97</x:v>
      </x:c>
      <x:c r="L474" s="14" t="n">
        <x:f>IFERROR(E474/F474,0)</x:f>
        <x:v>0.9230769230769231</x:v>
      </x:c>
      <x:c r="M474" s="16" t="n">
        <x:f>IFERROR(H474/D474,0)</x:f>
        <x:v>488</x:v>
      </x:c>
      <x:c r="N474" s="14" t="n">
        <x:f>IFERROR(J474/I474,0)</x:f>
        <x:v>1</x:v>
      </x:c>
      <x:c r="O474" s="14" t="n">
        <x:f>IFERROR(K474/D474,0)</x:f>
        <x:v>0.8290598290598291</x:v>
      </x:c>
      <x:c r="P474" t="n">
        <x:f>IF(L474&lt;'KPI TARGETS'!$B$6,1,0)+IF(G474&lt;'KPI TARGETS'!$B$7,1,0)+IF(M474&gt;'KPI TARGETS'!$B$8,1,0)+IF(N474&lt;'KPI TARGETS'!$B$9,1,0)+IF(O474&lt;'KPI TARGETS'!$B$10,1,0)</x:f>
        <x:v>2</x:v>
      </x:c>
      <x:c r="Q474" t="str">
        <x:f>IF(P474&gt;='KPI TARGETS'!$B$11,"HIGH",IF(P474=1,"WATCH","ON TRACK"))</x:f>
        <x:v>HIGH</x:v>
      </x:c>
      <x:c r="R474" s="18" t="str"/>
    </x:row>
    <x:row r="475">
      <x:c r="A475" t="str">
        <x:v>W4</x:v>
      </x:c>
      <x:c r="B475" t="str">
        <x:v>TL 07</x:v>
      </x:c>
      <x:c r="C475" t="str">
        <x:v>T07-A05</x:v>
      </x:c>
      <x:c r="D475" s="18" t="n">
        <x:v>118</x:v>
      </x:c>
      <x:c r="E475" s="18" t="n">
        <x:v>21</x:v>
      </x:c>
      <x:c r="F475" s="18" t="n">
        <x:v>24</x:v>
      </x:c>
      <x:c r="G475" s="19" t="n">
        <x:v>0.928</x:v>
      </x:c>
      <x:c r="H475" s="18" t="n">
        <x:v>64074</x:v>
      </x:c>
      <x:c r="I475" s="18" t="n">
        <x:v>5</x:v>
      </x:c>
      <x:c r="J475" s="18" t="n">
        <x:v>5</x:v>
      </x:c>
      <x:c r="K475" s="18" t="n">
        <x:v>99</x:v>
      </x:c>
      <x:c r="L475" s="14" t="n">
        <x:f>IFERROR(E475/F475,0)</x:f>
        <x:v>0.875</x:v>
      </x:c>
      <x:c r="M475" s="16" t="n">
        <x:f>IFERROR(H475/D475,0)</x:f>
        <x:v>543</x:v>
      </x:c>
      <x:c r="N475" s="14" t="n">
        <x:f>IFERROR(J475/I475,0)</x:f>
        <x:v>1</x:v>
      </x:c>
      <x:c r="O475" s="14" t="n">
        <x:f>IFERROR(K475/D475,0)</x:f>
        <x:v>0.8389830508474576</x:v>
      </x:c>
      <x:c r="P475" t="n">
        <x:f>IF(L475&lt;'KPI TARGETS'!$B$6,1,0)+IF(G475&lt;'KPI TARGETS'!$B$7,1,0)+IF(M475&gt;'KPI TARGETS'!$B$8,1,0)+IF(N475&lt;'KPI TARGETS'!$B$9,1,0)+IF(O475&lt;'KPI TARGETS'!$B$10,1,0)</x:f>
        <x:v>4</x:v>
      </x:c>
      <x:c r="Q475" t="str">
        <x:f>IF(P475&gt;='KPI TARGETS'!$B$11,"HIGH",IF(P475=1,"WATCH","ON TRACK"))</x:f>
        <x:v>HIGH</x:v>
      </x:c>
      <x:c r="R475" s="18" t="str"/>
    </x:row>
    <x:row r="476">
      <x:c r="A476" t="str">
        <x:v>W4</x:v>
      </x:c>
      <x:c r="B476" t="str">
        <x:v>TL 07</x:v>
      </x:c>
      <x:c r="C476" t="str">
        <x:v>T07-A06</x:v>
      </x:c>
      <x:c r="D476" s="18" t="n">
        <x:v>132</x:v>
      </x:c>
      <x:c r="E476" s="18" t="n">
        <x:v>25</x:v>
      </x:c>
      <x:c r="F476" s="18" t="n">
        <x:v>26</x:v>
      </x:c>
      <x:c r="G476" s="19" t="n">
        <x:v>0.852</x:v>
      </x:c>
      <x:c r="H476" s="18" t="n">
        <x:v>77748</x:v>
      </x:c>
      <x:c r="I476" s="18" t="n">
        <x:v>5</x:v>
      </x:c>
      <x:c r="J476" s="18" t="n">
        <x:v>5</x:v>
      </x:c>
      <x:c r="K476" s="18" t="n">
        <x:v>111</x:v>
      </x:c>
      <x:c r="L476" s="14" t="n">
        <x:f>IFERROR(E476/F476,0)</x:f>
        <x:v>0.9615384615384616</x:v>
      </x:c>
      <x:c r="M476" s="16" t="n">
        <x:f>IFERROR(H476/D476,0)</x:f>
        <x:v>589</x:v>
      </x:c>
      <x:c r="N476" s="14" t="n">
        <x:f>IFERROR(J476/I476,0)</x:f>
        <x:v>1</x:v>
      </x:c>
      <x:c r="O476" s="14" t="n">
        <x:f>IFERROR(K476/D476,0)</x:f>
        <x:v>0.8409090909090909</x:v>
      </x:c>
      <x:c r="P476" t="n">
        <x:f>IF(L476&lt;'KPI TARGETS'!$B$6,1,0)+IF(G476&lt;'KPI TARGETS'!$B$7,1,0)+IF(M476&gt;'KPI TARGETS'!$B$8,1,0)+IF(N476&lt;'KPI TARGETS'!$B$9,1,0)+IF(O476&lt;'KPI TARGETS'!$B$10,1,0)</x:f>
        <x:v>3</x:v>
      </x:c>
      <x:c r="Q476" t="str">
        <x:f>IF(P476&gt;='KPI TARGETS'!$B$11,"HIGH",IF(P476=1,"WATCH","ON TRACK"))</x:f>
        <x:v>HIGH</x:v>
      </x:c>
      <x:c r="R476" s="18" t="str"/>
    </x:row>
    <x:row r="477">
      <x:c r="A477" t="str">
        <x:v>W4</x:v>
      </x:c>
      <x:c r="B477" t="str">
        <x:v>TL 07</x:v>
      </x:c>
      <x:c r="C477" t="str">
        <x:v>T07-A07</x:v>
      </x:c>
      <x:c r="D477" s="18" t="n">
        <x:v>108</x:v>
      </x:c>
      <x:c r="E477" s="18" t="n">
        <x:v>27</x:v>
      </x:c>
      <x:c r="F477" s="18" t="n">
        <x:v>31</x:v>
      </x:c>
      <x:c r="G477" s="19" t="n">
        <x:v>0.875</x:v>
      </x:c>
      <x:c r="H477" s="18" t="n">
        <x:v>64152</x:v>
      </x:c>
      <x:c r="I477" s="18" t="n">
        <x:v>5</x:v>
      </x:c>
      <x:c r="J477" s="18" t="n">
        <x:v>5</x:v>
      </x:c>
      <x:c r="K477" s="18" t="n">
        <x:v>100</x:v>
      </x:c>
      <x:c r="L477" s="14" t="n">
        <x:f>IFERROR(E477/F477,0)</x:f>
        <x:v>0.8709677419354839</x:v>
      </x:c>
      <x:c r="M477" s="16" t="n">
        <x:f>IFERROR(H477/D477,0)</x:f>
        <x:v>594</x:v>
      </x:c>
      <x:c r="N477" s="14" t="n">
        <x:f>IFERROR(J477/I477,0)</x:f>
        <x:v>1</x:v>
      </x:c>
      <x:c r="O477" s="14" t="n">
        <x:f>IFERROR(K477/D477,0)</x:f>
        <x:v>0.9259259259259259</x:v>
      </x:c>
      <x:c r="P477" t="n">
        <x:f>IF(L477&lt;'KPI TARGETS'!$B$6,1,0)+IF(G477&lt;'KPI TARGETS'!$B$7,1,0)+IF(M477&gt;'KPI TARGETS'!$B$8,1,0)+IF(N477&lt;'KPI TARGETS'!$B$9,1,0)+IF(O477&lt;'KPI TARGETS'!$B$10,1,0)</x:f>
        <x:v>3</x:v>
      </x:c>
      <x:c r="Q477" t="str">
        <x:f>IF(P477&gt;='KPI TARGETS'!$B$11,"HIGH",IF(P477=1,"WATCH","ON TRACK"))</x:f>
        <x:v>HIGH</x:v>
      </x:c>
      <x:c r="R477" s="18" t="str"/>
    </x:row>
    <x:row r="478">
      <x:c r="A478" t="str">
        <x:v>W4</x:v>
      </x:c>
      <x:c r="B478" t="str">
        <x:v>TL 07</x:v>
      </x:c>
      <x:c r="C478" t="str">
        <x:v>T07-A08</x:v>
      </x:c>
      <x:c r="D478" s="18" t="n">
        <x:v>131</x:v>
      </x:c>
      <x:c r="E478" s="18" t="n">
        <x:v>26</x:v>
      </x:c>
      <x:c r="F478" s="18" t="n">
        <x:v>27</x:v>
      </x:c>
      <x:c r="G478" s="19" t="n">
        <x:v>0.899</x:v>
      </x:c>
      <x:c r="H478" s="18" t="n">
        <x:v>56723</x:v>
      </x:c>
      <x:c r="I478" s="18" t="n">
        <x:v>5</x:v>
      </x:c>
      <x:c r="J478" s="18" t="n">
        <x:v>5</x:v>
      </x:c>
      <x:c r="K478" s="18" t="n">
        <x:v>124</x:v>
      </x:c>
      <x:c r="L478" s="14" t="n">
        <x:f>IFERROR(E478/F478,0)</x:f>
        <x:v>0.9629629629629629</x:v>
      </x:c>
      <x:c r="M478" s="16" t="n">
        <x:f>IFERROR(H478/D478,0)</x:f>
        <x:v>433</x:v>
      </x:c>
      <x:c r="N478" s="14" t="n">
        <x:f>IFERROR(J478/I478,0)</x:f>
        <x:v>1</x:v>
      </x:c>
      <x:c r="O478" s="14" t="n">
        <x:f>IFERROR(K478/D478,0)</x:f>
        <x:v>0.9465648854961832</x:v>
      </x:c>
      <x:c r="P478" t="n">
        <x:f>IF(L478&lt;'KPI TARGETS'!$B$6,1,0)+IF(G478&lt;'KPI TARGETS'!$B$7,1,0)+IF(M478&gt;'KPI TARGETS'!$B$8,1,0)+IF(N478&lt;'KPI TARGETS'!$B$9,1,0)+IF(O478&lt;'KPI TARGETS'!$B$10,1,0)</x:f>
        <x:v>1</x:v>
      </x:c>
      <x:c r="Q478" t="str">
        <x:f>IF(P478&gt;='KPI TARGETS'!$B$11,"HIGH",IF(P478=1,"WATCH","ON TRACK"))</x:f>
        <x:v>WATCH</x:v>
      </x:c>
      <x:c r="R478" s="18" t="str"/>
    </x:row>
    <x:row r="479">
      <x:c r="A479" t="str">
        <x:v>W4</x:v>
      </x:c>
      <x:c r="B479" t="str">
        <x:v>TL 07</x:v>
      </x:c>
      <x:c r="C479" t="str">
        <x:v>T07-A09</x:v>
      </x:c>
      <x:c r="D479" s="18" t="n">
        <x:v>113</x:v>
      </x:c>
      <x:c r="E479" s="18" t="n">
        <x:v>19</x:v>
      </x:c>
      <x:c r="F479" s="18" t="n">
        <x:v>21</x:v>
      </x:c>
      <x:c r="G479" s="19" t="n">
        <x:v>0.947</x:v>
      </x:c>
      <x:c r="H479" s="18" t="n">
        <x:v>56048</x:v>
      </x:c>
      <x:c r="I479" s="18" t="n">
        <x:v>5</x:v>
      </x:c>
      <x:c r="J479" s="18" t="n">
        <x:v>4</x:v>
      </x:c>
      <x:c r="K479" s="18" t="n">
        <x:v>105</x:v>
      </x:c>
      <x:c r="L479" s="14" t="n">
        <x:f>IFERROR(E479/F479,0)</x:f>
        <x:v>0.9047619047619048</x:v>
      </x:c>
      <x:c r="M479" s="16" t="n">
        <x:f>IFERROR(H479/D479,0)</x:f>
        <x:v>496</x:v>
      </x:c>
      <x:c r="N479" s="14" t="n">
        <x:f>IFERROR(J479/I479,0)</x:f>
        <x:v>0.8</x:v>
      </x:c>
      <x:c r="O479" s="14" t="n">
        <x:f>IFERROR(K479/D479,0)</x:f>
        <x:v>0.9292035398230089</x:v>
      </x:c>
      <x:c r="P479" t="n">
        <x:f>IF(L479&lt;'KPI TARGETS'!$B$6,1,0)+IF(G479&lt;'KPI TARGETS'!$B$7,1,0)+IF(M479&gt;'KPI TARGETS'!$B$8,1,0)+IF(N479&lt;'KPI TARGETS'!$B$9,1,0)+IF(O479&lt;'KPI TARGETS'!$B$10,1,0)</x:f>
        <x:v>1</x:v>
      </x:c>
      <x:c r="Q479" t="str">
        <x:f>IF(P479&gt;='KPI TARGETS'!$B$11,"HIGH",IF(P479=1,"WATCH","ON TRACK"))</x:f>
        <x:v>WATCH</x:v>
      </x:c>
      <x:c r="R479" s="18" t="str"/>
    </x:row>
    <x:row r="480">
      <x:c r="A480" t="str">
        <x:v>W4</x:v>
      </x:c>
      <x:c r="B480" t="str">
        <x:v>TL 07</x:v>
      </x:c>
      <x:c r="C480" t="str">
        <x:v>T07-A10</x:v>
      </x:c>
      <x:c r="D480" s="18" t="n">
        <x:v>111</x:v>
      </x:c>
      <x:c r="E480" s="18" t="n">
        <x:v>28</x:v>
      </x:c>
      <x:c r="F480" s="18" t="n">
        <x:v>35</x:v>
      </x:c>
      <x:c r="G480" s="19" t="n">
        <x:v>0.932</x:v>
      </x:c>
      <x:c r="H480" s="18" t="n">
        <x:v>60051</x:v>
      </x:c>
      <x:c r="I480" s="18" t="n">
        <x:v>5</x:v>
      </x:c>
      <x:c r="J480" s="18" t="n">
        <x:v>5</x:v>
      </x:c>
      <x:c r="K480" s="18" t="n">
        <x:v>105</x:v>
      </x:c>
      <x:c r="L480" s="14" t="n">
        <x:f>IFERROR(E480/F480,0)</x:f>
        <x:v>0.8</x:v>
      </x:c>
      <x:c r="M480" s="16" t="n">
        <x:f>IFERROR(H480/D480,0)</x:f>
        <x:v>541</x:v>
      </x:c>
      <x:c r="N480" s="14" t="n">
        <x:f>IFERROR(J480/I480,0)</x:f>
        <x:v>1</x:v>
      </x:c>
      <x:c r="O480" s="14" t="n">
        <x:f>IFERROR(K480/D480,0)</x:f>
        <x:v>0.9459459459459459</x:v>
      </x:c>
      <x:c r="P480" t="n">
        <x:f>IF(L480&lt;'KPI TARGETS'!$B$6,1,0)+IF(G480&lt;'KPI TARGETS'!$B$7,1,0)+IF(M480&gt;'KPI TARGETS'!$B$8,1,0)+IF(N480&lt;'KPI TARGETS'!$B$9,1,0)+IF(O480&lt;'KPI TARGETS'!$B$10,1,0)</x:f>
        <x:v>2</x:v>
      </x:c>
      <x:c r="Q480" t="str">
        <x:f>IF(P480&gt;='KPI TARGETS'!$B$11,"HIGH",IF(P480=1,"WATCH","ON TRACK"))</x:f>
        <x:v>HIGH</x:v>
      </x:c>
      <x:c r="R480" s="18" t="str"/>
    </x:row>
    <x:row r="481">
      <x:c r="A481" t="str">
        <x:v>W4</x:v>
      </x:c>
      <x:c r="B481" t="str">
        <x:v>TL 07</x:v>
      </x:c>
      <x:c r="C481" t="str">
        <x:v>T07-A11</x:v>
      </x:c>
      <x:c r="D481" s="18" t="n">
        <x:v>102</x:v>
      </x:c>
      <x:c r="E481" s="18" t="n">
        <x:v>22</x:v>
      </x:c>
      <x:c r="F481" s="18" t="n">
        <x:v>24</x:v>
      </x:c>
      <x:c r="G481" s="19" t="n">
        <x:v>0.925</x:v>
      </x:c>
      <x:c r="H481" s="18" t="n">
        <x:v>54570</x:v>
      </x:c>
      <x:c r="I481" s="18" t="n">
        <x:v>5</x:v>
      </x:c>
      <x:c r="J481" s="18" t="n">
        <x:v>5</x:v>
      </x:c>
      <x:c r="K481" s="18" t="n">
        <x:v>82</x:v>
      </x:c>
      <x:c r="L481" s="14" t="n">
        <x:f>IFERROR(E481/F481,0)</x:f>
        <x:v>0.9166666666666666</x:v>
      </x:c>
      <x:c r="M481" s="16" t="n">
        <x:f>IFERROR(H481/D481,0)</x:f>
        <x:v>535</x:v>
      </x:c>
      <x:c r="N481" s="14" t="n">
        <x:f>IFERROR(J481/I481,0)</x:f>
        <x:v>1</x:v>
      </x:c>
      <x:c r="O481" s="14" t="n">
        <x:f>IFERROR(K481/D481,0)</x:f>
        <x:v>0.803921568627451</x:v>
      </x:c>
      <x:c r="P481" t="n">
        <x:f>IF(L481&lt;'KPI TARGETS'!$B$6,1,0)+IF(G481&lt;'KPI TARGETS'!$B$7,1,0)+IF(M481&gt;'KPI TARGETS'!$B$8,1,0)+IF(N481&lt;'KPI TARGETS'!$B$9,1,0)+IF(O481&lt;'KPI TARGETS'!$B$10,1,0)</x:f>
        <x:v>3</x:v>
      </x:c>
      <x:c r="Q481" t="str">
        <x:f>IF(P481&gt;='KPI TARGETS'!$B$11,"HIGH",IF(P481=1,"WATCH","ON TRACK"))</x:f>
        <x:v>HIGH</x:v>
      </x:c>
      <x:c r="R481" s="18" t="str"/>
    </x:row>
    <x:row r="482">
      <x:c r="A482" t="str">
        <x:v>W4</x:v>
      </x:c>
      <x:c r="B482" t="str">
        <x:v>TL 07</x:v>
      </x:c>
      <x:c r="C482" t="str">
        <x:v>T07-A12</x:v>
      </x:c>
      <x:c r="D482" s="18" t="n">
        <x:v>121</x:v>
      </x:c>
      <x:c r="E482" s="18" t="n">
        <x:v>17</x:v>
      </x:c>
      <x:c r="F482" s="18" t="n">
        <x:v>20</x:v>
      </x:c>
      <x:c r="G482" s="19" t="n">
        <x:v>0.872</x:v>
      </x:c>
      <x:c r="H482" s="18" t="n">
        <x:v>61831</x:v>
      </x:c>
      <x:c r="I482" s="18" t="n">
        <x:v>5</x:v>
      </x:c>
      <x:c r="J482" s="18" t="n">
        <x:v>5</x:v>
      </x:c>
      <x:c r="K482" s="18" t="n">
        <x:v>116</x:v>
      </x:c>
      <x:c r="L482" s="14" t="n">
        <x:f>IFERROR(E482/F482,0)</x:f>
        <x:v>0.85</x:v>
      </x:c>
      <x:c r="M482" s="16" t="n">
        <x:f>IFERROR(H482/D482,0)</x:f>
        <x:v>511</x:v>
      </x:c>
      <x:c r="N482" s="14" t="n">
        <x:f>IFERROR(J482/I482,0)</x:f>
        <x:v>1</x:v>
      </x:c>
      <x:c r="O482" s="14" t="n">
        <x:f>IFERROR(K482/D482,0)</x:f>
        <x:v>0.9586776859504132</x:v>
      </x:c>
      <x:c r="P482" t="n">
        <x:f>IF(L482&lt;'KPI TARGETS'!$B$6,1,0)+IF(G482&lt;'KPI TARGETS'!$B$7,1,0)+IF(M482&gt;'KPI TARGETS'!$B$8,1,0)+IF(N482&lt;'KPI TARGETS'!$B$9,1,0)+IF(O482&lt;'KPI TARGETS'!$B$10,1,0)</x:f>
        <x:v>3</x:v>
      </x:c>
      <x:c r="Q482" t="str">
        <x:f>IF(P482&gt;='KPI TARGETS'!$B$11,"HIGH",IF(P482=1,"WATCH","ON TRACK"))</x:f>
        <x:v>HIGH</x:v>
      </x:c>
      <x:c r="R482" s="18" t="str"/>
    </x:row>
    <x:row r="483">
      <x:c r="A483" t="str">
        <x:v>W4</x:v>
      </x:c>
      <x:c r="B483" t="str">
        <x:v>TL 07</x:v>
      </x:c>
      <x:c r="C483" t="str">
        <x:v>T07-A13</x:v>
      </x:c>
      <x:c r="D483" s="18" t="n">
        <x:v>123</x:v>
      </x:c>
      <x:c r="E483" s="18" t="n">
        <x:v>18</x:v>
      </x:c>
      <x:c r="F483" s="18" t="n">
        <x:v>21</x:v>
      </x:c>
      <x:c r="G483" s="19" t="n">
        <x:v>0.853</x:v>
      </x:c>
      <x:c r="H483" s="18" t="n">
        <x:v>55965</x:v>
      </x:c>
      <x:c r="I483" s="18" t="n">
        <x:v>5</x:v>
      </x:c>
      <x:c r="J483" s="18" t="n">
        <x:v>5</x:v>
      </x:c>
      <x:c r="K483" s="18" t="n">
        <x:v>119</x:v>
      </x:c>
      <x:c r="L483" s="14" t="n">
        <x:f>IFERROR(E483/F483,0)</x:f>
        <x:v>0.8571428571428571</x:v>
      </x:c>
      <x:c r="M483" s="16" t="n">
        <x:f>IFERROR(H483/D483,0)</x:f>
        <x:v>455</x:v>
      </x:c>
      <x:c r="N483" s="14" t="n">
        <x:f>IFERROR(J483/I483,0)</x:f>
        <x:v>1</x:v>
      </x:c>
      <x:c r="O483" s="14" t="n">
        <x:f>IFERROR(K483/D483,0)</x:f>
        <x:v>0.967479674796748</x:v>
      </x:c>
      <x:c r="P483" t="n">
        <x:f>IF(L483&lt;'KPI TARGETS'!$B$6,1,0)+IF(G483&lt;'KPI TARGETS'!$B$7,1,0)+IF(M483&gt;'KPI TARGETS'!$B$8,1,0)+IF(N483&lt;'KPI TARGETS'!$B$9,1,0)+IF(O483&lt;'KPI TARGETS'!$B$10,1,0)</x:f>
        <x:v>2</x:v>
      </x:c>
      <x:c r="Q483" t="str">
        <x:f>IF(P483&gt;='KPI TARGETS'!$B$11,"HIGH",IF(P483=1,"WATCH","ON TRACK"))</x:f>
        <x:v>HIGH</x:v>
      </x:c>
      <x:c r="R483" s="18" t="str"/>
    </x:row>
    <x:row r="484">
      <x:c r="A484" t="str">
        <x:v>W4</x:v>
      </x:c>
      <x:c r="B484" t="str">
        <x:v>TL 07</x:v>
      </x:c>
      <x:c r="C484" t="str">
        <x:v>T07-A14</x:v>
      </x:c>
      <x:c r="D484" s="18" t="n">
        <x:v>106</x:v>
      </x:c>
      <x:c r="E484" s="18" t="n">
        <x:v>29</x:v>
      </x:c>
      <x:c r="F484" s="18" t="n">
        <x:v>29</x:v>
      </x:c>
      <x:c r="G484" s="19" t="n">
        <x:v>0.855</x:v>
      </x:c>
      <x:c r="H484" s="18" t="n">
        <x:v>63176</x:v>
      </x:c>
      <x:c r="I484" s="18" t="n">
        <x:v>5</x:v>
      </x:c>
      <x:c r="J484" s="18" t="n">
        <x:v>5</x:v>
      </x:c>
      <x:c r="K484" s="18" t="n">
        <x:v>91</x:v>
      </x:c>
      <x:c r="L484" s="14" t="n">
        <x:f>IFERROR(E484/F484,0)</x:f>
        <x:v>1</x:v>
      </x:c>
      <x:c r="M484" s="16" t="n">
        <x:f>IFERROR(H484/D484,0)</x:f>
        <x:v>596</x:v>
      </x:c>
      <x:c r="N484" s="14" t="n">
        <x:f>IFERROR(J484/I484,0)</x:f>
        <x:v>1</x:v>
      </x:c>
      <x:c r="O484" s="14" t="n">
        <x:f>IFERROR(K484/D484,0)</x:f>
        <x:v>0.8584905660377359</x:v>
      </x:c>
      <x:c r="P484" t="n">
        <x:f>IF(L484&lt;'KPI TARGETS'!$B$6,1,0)+IF(G484&lt;'KPI TARGETS'!$B$7,1,0)+IF(M484&gt;'KPI TARGETS'!$B$8,1,0)+IF(N484&lt;'KPI TARGETS'!$B$9,1,0)+IF(O484&lt;'KPI TARGETS'!$B$10,1,0)</x:f>
        <x:v>3</x:v>
      </x:c>
      <x:c r="Q484" t="str">
        <x:f>IF(P484&gt;='KPI TARGETS'!$B$11,"HIGH",IF(P484=1,"WATCH","ON TRACK"))</x:f>
        <x:v>HIGH</x:v>
      </x:c>
      <x:c r="R484" s="18" t="str"/>
    </x:row>
    <x:row r="485">
      <x:c r="A485" t="str">
        <x:v>W4</x:v>
      </x:c>
      <x:c r="B485" t="str">
        <x:v>TL 07</x:v>
      </x:c>
      <x:c r="C485" t="str">
        <x:v>T07-A15</x:v>
      </x:c>
      <x:c r="D485" s="18" t="n">
        <x:v>89</x:v>
      </x:c>
      <x:c r="E485" s="18" t="n">
        <x:v>19</x:v>
      </x:c>
      <x:c r="F485" s="18" t="n">
        <x:v>21</x:v>
      </x:c>
      <x:c r="G485" s="19" t="n">
        <x:v>0.934</x:v>
      </x:c>
      <x:c r="H485" s="18" t="n">
        <x:v>49929</x:v>
      </x:c>
      <x:c r="I485" s="18" t="n">
        <x:v>5</x:v>
      </x:c>
      <x:c r="J485" s="18" t="n">
        <x:v>5</x:v>
      </x:c>
      <x:c r="K485" s="18" t="n">
        <x:v>78</x:v>
      </x:c>
      <x:c r="L485" s="14" t="n">
        <x:f>IFERROR(E485/F485,0)</x:f>
        <x:v>0.9047619047619048</x:v>
      </x:c>
      <x:c r="M485" s="16" t="n">
        <x:f>IFERROR(H485/D485,0)</x:f>
        <x:v>561</x:v>
      </x:c>
      <x:c r="N485" s="14" t="n">
        <x:f>IFERROR(J485/I485,0)</x:f>
        <x:v>1</x:v>
      </x:c>
      <x:c r="O485" s="14" t="n">
        <x:f>IFERROR(K485/D485,0)</x:f>
        <x:v>0.8764044943820225</x:v>
      </x:c>
      <x:c r="P485" t="n">
        <x:f>IF(L485&lt;'KPI TARGETS'!$B$6,1,0)+IF(G485&lt;'KPI TARGETS'!$B$7,1,0)+IF(M485&gt;'KPI TARGETS'!$B$8,1,0)+IF(N485&lt;'KPI TARGETS'!$B$9,1,0)+IF(O485&lt;'KPI TARGETS'!$B$10,1,0)</x:f>
        <x:v>2</x:v>
      </x:c>
      <x:c r="Q485" t="str">
        <x:f>IF(P485&gt;='KPI TARGETS'!$B$11,"HIGH",IF(P485=1,"WATCH","ON TRACK"))</x:f>
        <x:v>HIGH</x:v>
      </x:c>
      <x:c r="R485" s="18" t="str"/>
    </x:row>
    <x:row r="486">
      <x:c r="A486" t="str">
        <x:v>W4</x:v>
      </x:c>
      <x:c r="B486" t="str">
        <x:v>TL 08</x:v>
      </x:c>
      <x:c r="C486" t="str">
        <x:v>T08-A01</x:v>
      </x:c>
      <x:c r="D486" s="18" t="n">
        <x:v>162</x:v>
      </x:c>
      <x:c r="E486" s="18" t="n">
        <x:v>17</x:v>
      </x:c>
      <x:c r="F486" s="18" t="n">
        <x:v>21</x:v>
      </x:c>
      <x:c r="G486" s="19" t="n">
        <x:v>0.952</x:v>
      </x:c>
      <x:c r="H486" s="18" t="n">
        <x:v>89100</x:v>
      </x:c>
      <x:c r="I486" s="18" t="n">
        <x:v>5</x:v>
      </x:c>
      <x:c r="J486" s="18" t="n">
        <x:v>5</x:v>
      </x:c>
      <x:c r="K486" s="18" t="n">
        <x:v>156</x:v>
      </x:c>
      <x:c r="L486" s="14" t="n">
        <x:f>IFERROR(E486/F486,0)</x:f>
        <x:v>0.8095238095238095</x:v>
      </x:c>
      <x:c r="M486" s="16" t="n">
        <x:f>IFERROR(H486/D486,0)</x:f>
        <x:v>550</x:v>
      </x:c>
      <x:c r="N486" s="14" t="n">
        <x:f>IFERROR(J486/I486,0)</x:f>
        <x:v>1</x:v>
      </x:c>
      <x:c r="O486" s="14" t="n">
        <x:f>IFERROR(K486/D486,0)</x:f>
        <x:v>0.9629629629629629</x:v>
      </x:c>
      <x:c r="P486" t="n">
        <x:f>IF(L486&lt;'KPI TARGETS'!$B$6,1,0)+IF(G486&lt;'KPI TARGETS'!$B$7,1,0)+IF(M486&gt;'KPI TARGETS'!$B$8,1,0)+IF(N486&lt;'KPI TARGETS'!$B$9,1,0)+IF(O486&lt;'KPI TARGETS'!$B$10,1,0)</x:f>
        <x:v>2</x:v>
      </x:c>
      <x:c r="Q486" t="str">
        <x:f>IF(P486&gt;='KPI TARGETS'!$B$11,"HIGH",IF(P486=1,"WATCH","ON TRACK"))</x:f>
        <x:v>HIGH</x:v>
      </x:c>
      <x:c r="R486" s="18" t="str"/>
    </x:row>
    <x:row r="487">
      <x:c r="A487" t="str">
        <x:v>W4</x:v>
      </x:c>
      <x:c r="B487" t="str">
        <x:v>TL 08</x:v>
      </x:c>
      <x:c r="C487" t="str">
        <x:v>T08-A02</x:v>
      </x:c>
      <x:c r="D487" s="18" t="n">
        <x:v>147</x:v>
      </x:c>
      <x:c r="E487" s="18" t="n">
        <x:v>23</x:v>
      </x:c>
      <x:c r="F487" s="18" t="n">
        <x:v>26</x:v>
      </x:c>
      <x:c r="G487" s="19" t="n">
        <x:v>0.99</x:v>
      </x:c>
      <x:c r="H487" s="18" t="n">
        <x:v>69678</x:v>
      </x:c>
      <x:c r="I487" s="18" t="n">
        <x:v>5</x:v>
      </x:c>
      <x:c r="J487" s="18" t="n">
        <x:v>5</x:v>
      </x:c>
      <x:c r="K487" s="18" t="n">
        <x:v>122</x:v>
      </x:c>
      <x:c r="L487" s="14" t="n">
        <x:f>IFERROR(E487/F487,0)</x:f>
        <x:v>0.8846153846153846</x:v>
      </x:c>
      <x:c r="M487" s="16" t="n">
        <x:f>IFERROR(H487/D487,0)</x:f>
        <x:v>474</x:v>
      </x:c>
      <x:c r="N487" s="14" t="n">
        <x:f>IFERROR(J487/I487,0)</x:f>
        <x:v>1</x:v>
      </x:c>
      <x:c r="O487" s="14" t="n">
        <x:f>IFERROR(K487/D487,0)</x:f>
        <x:v>0.8299319727891157</x:v>
      </x:c>
      <x:c r="P487" t="n">
        <x:f>IF(L487&lt;'KPI TARGETS'!$B$6,1,0)+IF(G487&lt;'KPI TARGETS'!$B$7,1,0)+IF(M487&gt;'KPI TARGETS'!$B$8,1,0)+IF(N487&lt;'KPI TARGETS'!$B$9,1,0)+IF(O487&lt;'KPI TARGETS'!$B$10,1,0)</x:f>
        <x:v>2</x:v>
      </x:c>
      <x:c r="Q487" t="str">
        <x:f>IF(P487&gt;='KPI TARGETS'!$B$11,"HIGH",IF(P487=1,"WATCH","ON TRACK"))</x:f>
        <x:v>HIGH</x:v>
      </x:c>
      <x:c r="R487" s="18" t="str"/>
    </x:row>
    <x:row r="488">
      <x:c r="A488" t="str">
        <x:v>W4</x:v>
      </x:c>
      <x:c r="B488" t="str">
        <x:v>TL 08</x:v>
      </x:c>
      <x:c r="C488" t="str">
        <x:v>T08-A03</x:v>
      </x:c>
      <x:c r="D488" s="18" t="n">
        <x:v>161</x:v>
      </x:c>
      <x:c r="E488" s="18" t="n">
        <x:v>25</x:v>
      </x:c>
      <x:c r="F488" s="18" t="n">
        <x:v>31</x:v>
      </x:c>
      <x:c r="G488" s="19" t="n">
        <x:v>0.911</x:v>
      </x:c>
      <x:c r="H488" s="18" t="n">
        <x:v>63595</x:v>
      </x:c>
      <x:c r="I488" s="18" t="n">
        <x:v>5</x:v>
      </x:c>
      <x:c r="J488" s="18" t="n">
        <x:v>4</x:v>
      </x:c>
      <x:c r="K488" s="18" t="n">
        <x:v>150</x:v>
      </x:c>
      <x:c r="L488" s="14" t="n">
        <x:f>IFERROR(E488/F488,0)</x:f>
        <x:v>0.8064516129032258</x:v>
      </x:c>
      <x:c r="M488" s="16" t="n">
        <x:f>IFERROR(H488/D488,0)</x:f>
        <x:v>395</x:v>
      </x:c>
      <x:c r="N488" s="14" t="n">
        <x:f>IFERROR(J488/I488,0)</x:f>
        <x:v>0.8</x:v>
      </x:c>
      <x:c r="O488" s="14" t="n">
        <x:f>IFERROR(K488/D488,0)</x:f>
        <x:v>0.9316770186335404</x:v>
      </x:c>
      <x:c r="P488" t="n">
        <x:f>IF(L488&lt;'KPI TARGETS'!$B$6,1,0)+IF(G488&lt;'KPI TARGETS'!$B$7,1,0)+IF(M488&gt;'KPI TARGETS'!$B$8,1,0)+IF(N488&lt;'KPI TARGETS'!$B$9,1,0)+IF(O488&lt;'KPI TARGETS'!$B$10,1,0)</x:f>
        <x:v>3</x:v>
      </x:c>
      <x:c r="Q488" t="str">
        <x:f>IF(P488&gt;='KPI TARGETS'!$B$11,"HIGH",IF(P488=1,"WATCH","ON TRACK"))</x:f>
        <x:v>HIGH</x:v>
      </x:c>
      <x:c r="R488" s="18" t="str"/>
    </x:row>
    <x:row r="489">
      <x:c r="A489" t="str">
        <x:v>W4</x:v>
      </x:c>
      <x:c r="B489" t="str">
        <x:v>TL 08</x:v>
      </x:c>
      <x:c r="C489" t="str">
        <x:v>T08-A04</x:v>
      </x:c>
      <x:c r="D489" s="18" t="n">
        <x:v>154</x:v>
      </x:c>
      <x:c r="E489" s="18" t="n">
        <x:v>29</x:v>
      </x:c>
      <x:c r="F489" s="18" t="n">
        <x:v>30</x:v>
      </x:c>
      <x:c r="G489" s="19" t="n">
        <x:v>0.953</x:v>
      </x:c>
      <x:c r="H489" s="18" t="n">
        <x:v>68222</x:v>
      </x:c>
      <x:c r="I489" s="18" t="n">
        <x:v>5</x:v>
      </x:c>
      <x:c r="J489" s="18" t="n">
        <x:v>5</x:v>
      </x:c>
      <x:c r="K489" s="18" t="n">
        <x:v>149</x:v>
      </x:c>
      <x:c r="L489" s="14" t="n">
        <x:f>IFERROR(E489/F489,0)</x:f>
        <x:v>0.9666666666666667</x:v>
      </x:c>
      <x:c r="M489" s="16" t="n">
        <x:f>IFERROR(H489/D489,0)</x:f>
        <x:v>443</x:v>
      </x:c>
      <x:c r="N489" s="14" t="n">
        <x:f>IFERROR(J489/I489,0)</x:f>
        <x:v>1</x:v>
      </x:c>
      <x:c r="O489" s="14" t="n">
        <x:f>IFERROR(K489/D489,0)</x:f>
        <x:v>0.9675324675324676</x:v>
      </x:c>
      <x:c r="P489" t="n">
        <x:f>IF(L489&lt;'KPI TARGETS'!$B$6,1,0)+IF(G489&lt;'KPI TARGETS'!$B$7,1,0)+IF(M489&gt;'KPI TARGETS'!$B$8,1,0)+IF(N489&lt;'KPI TARGETS'!$B$9,1,0)+IF(O489&lt;'KPI TARGETS'!$B$10,1,0)</x:f>
        <x:v>0</x:v>
      </x:c>
      <x:c r="Q489" t="str">
        <x:f>IF(P489&gt;='KPI TARGETS'!$B$11,"HIGH",IF(P489=1,"WATCH","ON TRACK"))</x:f>
        <x:v>ON TRACK</x:v>
      </x:c>
      <x:c r="R489" s="18" t="str"/>
    </x:row>
    <x:row r="490">
      <x:c r="A490" t="str">
        <x:v>W4</x:v>
      </x:c>
      <x:c r="B490" t="str">
        <x:v>TL 08</x:v>
      </x:c>
      <x:c r="C490" t="str">
        <x:v>T08-A05</x:v>
      </x:c>
      <x:c r="D490" s="18" t="n">
        <x:v>147</x:v>
      </x:c>
      <x:c r="E490" s="18" t="n">
        <x:v>15</x:v>
      </x:c>
      <x:c r="F490" s="18" t="n">
        <x:v>17</x:v>
      </x:c>
      <x:c r="G490" s="19" t="n">
        <x:v>0.898</x:v>
      </x:c>
      <x:c r="H490" s="18" t="n">
        <x:v>87465</x:v>
      </x:c>
      <x:c r="I490" s="18" t="n">
        <x:v>5</x:v>
      </x:c>
      <x:c r="J490" s="18" t="n">
        <x:v>5</x:v>
      </x:c>
      <x:c r="K490" s="18" t="n">
        <x:v>128</x:v>
      </x:c>
      <x:c r="L490" s="14" t="n">
        <x:f>IFERROR(E490/F490,0)</x:f>
        <x:v>0.8823529411764706</x:v>
      </x:c>
      <x:c r="M490" s="16" t="n">
        <x:f>IFERROR(H490/D490,0)</x:f>
        <x:v>595</x:v>
      </x:c>
      <x:c r="N490" s="14" t="n">
        <x:f>IFERROR(J490/I490,0)</x:f>
        <x:v>1</x:v>
      </x:c>
      <x:c r="O490" s="14" t="n">
        <x:f>IFERROR(K490/D490,0)</x:f>
        <x:v>0.8707482993197279</x:v>
      </x:c>
      <x:c r="P490" t="n">
        <x:f>IF(L490&lt;'KPI TARGETS'!$B$6,1,0)+IF(G490&lt;'KPI TARGETS'!$B$7,1,0)+IF(M490&gt;'KPI TARGETS'!$B$8,1,0)+IF(N490&lt;'KPI TARGETS'!$B$9,1,0)+IF(O490&lt;'KPI TARGETS'!$B$10,1,0)</x:f>
        <x:v>4</x:v>
      </x:c>
      <x:c r="Q490" t="str">
        <x:f>IF(P490&gt;='KPI TARGETS'!$B$11,"HIGH",IF(P490=1,"WATCH","ON TRACK"))</x:f>
        <x:v>HIGH</x:v>
      </x:c>
      <x:c r="R490" s="18" t="str"/>
    </x:row>
    <x:row r="491">
      <x:c r="A491" t="str">
        <x:v>W4</x:v>
      </x:c>
      <x:c r="B491" t="str">
        <x:v>TL 08</x:v>
      </x:c>
      <x:c r="C491" t="str">
        <x:v>T08-A06</x:v>
      </x:c>
      <x:c r="D491" s="18" t="n">
        <x:v>132</x:v>
      </x:c>
      <x:c r="E491" s="18" t="n">
        <x:v>23</x:v>
      </x:c>
      <x:c r="F491" s="18" t="n">
        <x:v>28</x:v>
      </x:c>
      <x:c r="G491" s="19" t="n">
        <x:v>0.855</x:v>
      </x:c>
      <x:c r="H491" s="18" t="n">
        <x:v>61380</x:v>
      </x:c>
      <x:c r="I491" s="18" t="n">
        <x:v>5</x:v>
      </x:c>
      <x:c r="J491" s="18" t="n">
        <x:v>5</x:v>
      </x:c>
      <x:c r="K491" s="18" t="n">
        <x:v>114</x:v>
      </x:c>
      <x:c r="L491" s="14" t="n">
        <x:f>IFERROR(E491/F491,0)</x:f>
        <x:v>0.8214285714285714</x:v>
      </x:c>
      <x:c r="M491" s="16" t="n">
        <x:f>IFERROR(H491/D491,0)</x:f>
        <x:v>465</x:v>
      </x:c>
      <x:c r="N491" s="14" t="n">
        <x:f>IFERROR(J491/I491,0)</x:f>
        <x:v>1</x:v>
      </x:c>
      <x:c r="O491" s="14" t="n">
        <x:f>IFERROR(K491/D491,0)</x:f>
        <x:v>0.8636363636363636</x:v>
      </x:c>
      <x:c r="P491" t="n">
        <x:f>IF(L491&lt;'KPI TARGETS'!$B$6,1,0)+IF(G491&lt;'KPI TARGETS'!$B$7,1,0)+IF(M491&gt;'KPI TARGETS'!$B$8,1,0)+IF(N491&lt;'KPI TARGETS'!$B$9,1,0)+IF(O491&lt;'KPI TARGETS'!$B$10,1,0)</x:f>
        <x:v>3</x:v>
      </x:c>
      <x:c r="Q491" t="str">
        <x:f>IF(P491&gt;='KPI TARGETS'!$B$11,"HIGH",IF(P491=1,"WATCH","ON TRACK"))</x:f>
        <x:v>HIGH</x:v>
      </x:c>
      <x:c r="R491" s="18" t="str"/>
    </x:row>
    <x:row r="492">
      <x:c r="A492" t="str">
        <x:v>W4</x:v>
      </x:c>
      <x:c r="B492" t="str">
        <x:v>TL 08</x:v>
      </x:c>
      <x:c r="C492" t="str">
        <x:v>T08-A07</x:v>
      </x:c>
      <x:c r="D492" s="18" t="n">
        <x:v>153</x:v>
      </x:c>
      <x:c r="E492" s="18" t="n">
        <x:v>14</x:v>
      </x:c>
      <x:c r="F492" s="18" t="n">
        <x:v>16</x:v>
      </x:c>
      <x:c r="G492" s="19" t="n">
        <x:v>0.877</x:v>
      </x:c>
      <x:c r="H492" s="18" t="n">
        <x:v>86598</x:v>
      </x:c>
      <x:c r="I492" s="18" t="n">
        <x:v>5</x:v>
      </x:c>
      <x:c r="J492" s="18" t="n">
        <x:v>5</x:v>
      </x:c>
      <x:c r="K492" s="18" t="n">
        <x:v>130</x:v>
      </x:c>
      <x:c r="L492" s="14" t="n">
        <x:f>IFERROR(E492/F492,0)</x:f>
        <x:v>0.875</x:v>
      </x:c>
      <x:c r="M492" s="16" t="n">
        <x:f>IFERROR(H492/D492,0)</x:f>
        <x:v>566</x:v>
      </x:c>
      <x:c r="N492" s="14" t="n">
        <x:f>IFERROR(J492/I492,0)</x:f>
        <x:v>1</x:v>
      </x:c>
      <x:c r="O492" s="14" t="n">
        <x:f>IFERROR(K492/D492,0)</x:f>
        <x:v>0.8496732026143791</x:v>
      </x:c>
      <x:c r="P492" t="n">
        <x:f>IF(L492&lt;'KPI TARGETS'!$B$6,1,0)+IF(G492&lt;'KPI TARGETS'!$B$7,1,0)+IF(M492&gt;'KPI TARGETS'!$B$8,1,0)+IF(N492&lt;'KPI TARGETS'!$B$9,1,0)+IF(O492&lt;'KPI TARGETS'!$B$10,1,0)</x:f>
        <x:v>4</x:v>
      </x:c>
      <x:c r="Q492" t="str">
        <x:f>IF(P492&gt;='KPI TARGETS'!$B$11,"HIGH",IF(P492=1,"WATCH","ON TRACK"))</x:f>
        <x:v>HIGH</x:v>
      </x:c>
      <x:c r="R492" s="18" t="str"/>
    </x:row>
    <x:row r="493">
      <x:c r="A493" t="str">
        <x:v>W4</x:v>
      </x:c>
      <x:c r="B493" t="str">
        <x:v>TL 08</x:v>
      </x:c>
      <x:c r="C493" t="str">
        <x:v>T08-A08</x:v>
      </x:c>
      <x:c r="D493" s="18" t="n">
        <x:v>103</x:v>
      </x:c>
      <x:c r="E493" s="18" t="n">
        <x:v>27</x:v>
      </x:c>
      <x:c r="F493" s="18" t="n">
        <x:v>29</x:v>
      </x:c>
      <x:c r="G493" s="19" t="n">
        <x:v>0.858</x:v>
      </x:c>
      <x:c r="H493" s="18" t="n">
        <x:v>57577</x:v>
      </x:c>
      <x:c r="I493" s="18" t="n">
        <x:v>5</x:v>
      </x:c>
      <x:c r="J493" s="18" t="n">
        <x:v>5</x:v>
      </x:c>
      <x:c r="K493" s="18" t="n">
        <x:v>92</x:v>
      </x:c>
      <x:c r="L493" s="14" t="n">
        <x:f>IFERROR(E493/F493,0)</x:f>
        <x:v>0.9310344827586207</x:v>
      </x:c>
      <x:c r="M493" s="16" t="n">
        <x:f>IFERROR(H493/D493,0)</x:f>
        <x:v>559</x:v>
      </x:c>
      <x:c r="N493" s="14" t="n">
        <x:f>IFERROR(J493/I493,0)</x:f>
        <x:v>1</x:v>
      </x:c>
      <x:c r="O493" s="14" t="n">
        <x:f>IFERROR(K493/D493,0)</x:f>
        <x:v>0.8932038834951457</x:v>
      </x:c>
      <x:c r="P493" t="n">
        <x:f>IF(L493&lt;'KPI TARGETS'!$B$6,1,0)+IF(G493&lt;'KPI TARGETS'!$B$7,1,0)+IF(M493&gt;'KPI TARGETS'!$B$8,1,0)+IF(N493&lt;'KPI TARGETS'!$B$9,1,0)+IF(O493&lt;'KPI TARGETS'!$B$10,1,0)</x:f>
        <x:v>2</x:v>
      </x:c>
      <x:c r="Q493" t="str">
        <x:f>IF(P493&gt;='KPI TARGETS'!$B$11,"HIGH",IF(P493=1,"WATCH","ON TRACK"))</x:f>
        <x:v>HIGH</x:v>
      </x:c>
      <x:c r="R493" s="18" t="str"/>
    </x:row>
    <x:row r="494">
      <x:c r="A494" t="str">
        <x:v>W4</x:v>
      </x:c>
      <x:c r="B494" t="str">
        <x:v>TL 08</x:v>
      </x:c>
      <x:c r="C494" t="str">
        <x:v>T08-A09</x:v>
      </x:c>
      <x:c r="D494" s="18" t="n">
        <x:v>132</x:v>
      </x:c>
      <x:c r="E494" s="18" t="n">
        <x:v>27</x:v>
      </x:c>
      <x:c r="F494" s="18" t="n">
        <x:v>29</x:v>
      </x:c>
      <x:c r="G494" s="19" t="n">
        <x:v>0.859</x:v>
      </x:c>
      <x:c r="H494" s="18" t="n">
        <x:v>54516</x:v>
      </x:c>
      <x:c r="I494" s="18" t="n">
        <x:v>5</x:v>
      </x:c>
      <x:c r="J494" s="18" t="n">
        <x:v>5</x:v>
      </x:c>
      <x:c r="K494" s="18" t="n">
        <x:v>124</x:v>
      </x:c>
      <x:c r="L494" s="14" t="n">
        <x:f>IFERROR(E494/F494,0)</x:f>
        <x:v>0.9310344827586207</x:v>
      </x:c>
      <x:c r="M494" s="16" t="n">
        <x:f>IFERROR(H494/D494,0)</x:f>
        <x:v>413</x:v>
      </x:c>
      <x:c r="N494" s="14" t="n">
        <x:f>IFERROR(J494/I494,0)</x:f>
        <x:v>1</x:v>
      </x:c>
      <x:c r="O494" s="14" t="n">
        <x:f>IFERROR(K494/D494,0)</x:f>
        <x:v>0.9393939393939394</x:v>
      </x:c>
      <x:c r="P494" t="n">
        <x:f>IF(L494&lt;'KPI TARGETS'!$B$6,1,0)+IF(G494&lt;'KPI TARGETS'!$B$7,1,0)+IF(M494&gt;'KPI TARGETS'!$B$8,1,0)+IF(N494&lt;'KPI TARGETS'!$B$9,1,0)+IF(O494&lt;'KPI TARGETS'!$B$10,1,0)</x:f>
        <x:v>1</x:v>
      </x:c>
      <x:c r="Q494" t="str">
        <x:f>IF(P494&gt;='KPI TARGETS'!$B$11,"HIGH",IF(P494=1,"WATCH","ON TRACK"))</x:f>
        <x:v>WATCH</x:v>
      </x:c>
      <x:c r="R494" s="18" t="str"/>
    </x:row>
    <x:row r="495">
      <x:c r="A495" t="str">
        <x:v>W4</x:v>
      </x:c>
      <x:c r="B495" t="str">
        <x:v>TL 08</x:v>
      </x:c>
      <x:c r="C495" t="str">
        <x:v>T08-A10</x:v>
      </x:c>
      <x:c r="D495" s="18" t="n">
        <x:v>104</x:v>
      </x:c>
      <x:c r="E495" s="18" t="n">
        <x:v>28</x:v>
      </x:c>
      <x:c r="F495" s="18" t="n">
        <x:v>32</x:v>
      </x:c>
      <x:c r="G495" s="19" t="n">
        <x:v>0.855</x:v>
      </x:c>
      <x:c r="H495" s="18" t="n">
        <x:v>59072</x:v>
      </x:c>
      <x:c r="I495" s="18" t="n">
        <x:v>5</x:v>
      </x:c>
      <x:c r="J495" s="18" t="n">
        <x:v>5</x:v>
      </x:c>
      <x:c r="K495" s="18" t="n">
        <x:v>85</x:v>
      </x:c>
      <x:c r="L495" s="14" t="n">
        <x:f>IFERROR(E495/F495,0)</x:f>
        <x:v>0.875</x:v>
      </x:c>
      <x:c r="M495" s="16" t="n">
        <x:f>IFERROR(H495/D495,0)</x:f>
        <x:v>568</x:v>
      </x:c>
      <x:c r="N495" s="14" t="n">
        <x:f>IFERROR(J495/I495,0)</x:f>
        <x:v>1</x:v>
      </x:c>
      <x:c r="O495" s="14" t="n">
        <x:f>IFERROR(K495/D495,0)</x:f>
        <x:v>0.8173076923076923</x:v>
      </x:c>
      <x:c r="P495" t="n">
        <x:f>IF(L495&lt;'KPI TARGETS'!$B$6,1,0)+IF(G495&lt;'KPI TARGETS'!$B$7,1,0)+IF(M495&gt;'KPI TARGETS'!$B$8,1,0)+IF(N495&lt;'KPI TARGETS'!$B$9,1,0)+IF(O495&lt;'KPI TARGETS'!$B$10,1,0)</x:f>
        <x:v>4</x:v>
      </x:c>
      <x:c r="Q495" t="str">
        <x:f>IF(P495&gt;='KPI TARGETS'!$B$11,"HIGH",IF(P495=1,"WATCH","ON TRACK"))</x:f>
        <x:v>HIGH</x:v>
      </x:c>
      <x:c r="R495" s="18" t="str"/>
    </x:row>
    <x:row r="496">
      <x:c r="A496" t="str">
        <x:v>W4</x:v>
      </x:c>
      <x:c r="B496" t="str">
        <x:v>TL 08</x:v>
      </x:c>
      <x:c r="C496" t="str">
        <x:v>T08-A11</x:v>
      </x:c>
      <x:c r="D496" s="18" t="n">
        <x:v>151</x:v>
      </x:c>
      <x:c r="E496" s="18" t="n">
        <x:v>30</x:v>
      </x:c>
      <x:c r="F496" s="18" t="n">
        <x:v>31</x:v>
      </x:c>
      <x:c r="G496" s="19" t="n">
        <x:v>0.975</x:v>
      </x:c>
      <x:c r="H496" s="18" t="n">
        <x:v>62363</x:v>
      </x:c>
      <x:c r="I496" s="18" t="n">
        <x:v>5</x:v>
      </x:c>
      <x:c r="J496" s="18" t="n">
        <x:v>5</x:v>
      </x:c>
      <x:c r="K496" s="18" t="n">
        <x:v>143</x:v>
      </x:c>
      <x:c r="L496" s="14" t="n">
        <x:f>IFERROR(E496/F496,0)</x:f>
        <x:v>0.967741935483871</x:v>
      </x:c>
      <x:c r="M496" s="16" t="n">
        <x:f>IFERROR(H496/D496,0)</x:f>
        <x:v>413</x:v>
      </x:c>
      <x:c r="N496" s="14" t="n">
        <x:f>IFERROR(J496/I496,0)</x:f>
        <x:v>1</x:v>
      </x:c>
      <x:c r="O496" s="14" t="n">
        <x:f>IFERROR(K496/D496,0)</x:f>
        <x:v>0.9470198675496688</x:v>
      </x:c>
      <x:c r="P496" t="n">
        <x:f>IF(L496&lt;'KPI TARGETS'!$B$6,1,0)+IF(G496&lt;'KPI TARGETS'!$B$7,1,0)+IF(M496&gt;'KPI TARGETS'!$B$8,1,0)+IF(N496&lt;'KPI TARGETS'!$B$9,1,0)+IF(O496&lt;'KPI TARGETS'!$B$10,1,0)</x:f>
        <x:v>0</x:v>
      </x:c>
      <x:c r="Q496" t="str">
        <x:f>IF(P496&gt;='KPI TARGETS'!$B$11,"HIGH",IF(P496=1,"WATCH","ON TRACK"))</x:f>
        <x:v>ON TRACK</x:v>
      </x:c>
      <x:c r="R496" s="18" t="str"/>
    </x:row>
    <x:row r="497">
      <x:c r="A497" t="str">
        <x:v>W4</x:v>
      </x:c>
      <x:c r="B497" t="str">
        <x:v>TL 08</x:v>
      </x:c>
      <x:c r="C497" t="str">
        <x:v>T08-A12</x:v>
      </x:c>
      <x:c r="D497" s="18" t="n">
        <x:v>126</x:v>
      </x:c>
      <x:c r="E497" s="18" t="n">
        <x:v>24</x:v>
      </x:c>
      <x:c r="F497" s="18" t="n">
        <x:v>28</x:v>
      </x:c>
      <x:c r="G497" s="19" t="n">
        <x:v>0.984</x:v>
      </x:c>
      <x:c r="H497" s="18" t="n">
        <x:v>52416</x:v>
      </x:c>
      <x:c r="I497" s="18" t="n">
        <x:v>5</x:v>
      </x:c>
      <x:c r="J497" s="18" t="n">
        <x:v>5</x:v>
      </x:c>
      <x:c r="K497" s="18" t="n">
        <x:v>122</x:v>
      </x:c>
      <x:c r="L497" s="14" t="n">
        <x:f>IFERROR(E497/F497,0)</x:f>
        <x:v>0.8571428571428571</x:v>
      </x:c>
      <x:c r="M497" s="16" t="n">
        <x:f>IFERROR(H497/D497,0)</x:f>
        <x:v>416</x:v>
      </x:c>
      <x:c r="N497" s="14" t="n">
        <x:f>IFERROR(J497/I497,0)</x:f>
        <x:v>1</x:v>
      </x:c>
      <x:c r="O497" s="14" t="n">
        <x:f>IFERROR(K497/D497,0)</x:f>
        <x:v>0.9682539682539683</x:v>
      </x:c>
      <x:c r="P497" t="n">
        <x:f>IF(L497&lt;'KPI TARGETS'!$B$6,1,0)+IF(G497&lt;'KPI TARGETS'!$B$7,1,0)+IF(M497&gt;'KPI TARGETS'!$B$8,1,0)+IF(N497&lt;'KPI TARGETS'!$B$9,1,0)+IF(O497&lt;'KPI TARGETS'!$B$10,1,0)</x:f>
        <x:v>1</x:v>
      </x:c>
      <x:c r="Q497" t="str">
        <x:f>IF(P497&gt;='KPI TARGETS'!$B$11,"HIGH",IF(P497=1,"WATCH","ON TRACK"))</x:f>
        <x:v>WATCH</x:v>
      </x:c>
      <x:c r="R497" s="18" t="str"/>
    </x:row>
    <x:row r="498">
      <x:c r="A498" t="str">
        <x:v>W4</x:v>
      </x:c>
      <x:c r="B498" t="str">
        <x:v>TL 08</x:v>
      </x:c>
      <x:c r="C498" t="str">
        <x:v>T08-A13</x:v>
      </x:c>
      <x:c r="D498" s="18" t="n">
        <x:v>90</x:v>
      </x:c>
      <x:c r="E498" s="18" t="n">
        <x:v>17</x:v>
      </x:c>
      <x:c r="F498" s="18" t="n">
        <x:v>19</x:v>
      </x:c>
      <x:c r="G498" s="19" t="n">
        <x:v>0.855</x:v>
      </x:c>
      <x:c r="H498" s="18" t="n">
        <x:v>53100</x:v>
      </x:c>
      <x:c r="I498" s="18" t="n">
        <x:v>5</x:v>
      </x:c>
      <x:c r="J498" s="18" t="n">
        <x:v>5</x:v>
      </x:c>
      <x:c r="K498" s="18" t="n">
        <x:v>78</x:v>
      </x:c>
      <x:c r="L498" s="14" t="n">
        <x:f>IFERROR(E498/F498,0)</x:f>
        <x:v>0.8947368421052632</x:v>
      </x:c>
      <x:c r="M498" s="16" t="n">
        <x:f>IFERROR(H498/D498,0)</x:f>
        <x:v>590</x:v>
      </x:c>
      <x:c r="N498" s="14" t="n">
        <x:f>IFERROR(J498/I498,0)</x:f>
        <x:v>1</x:v>
      </x:c>
      <x:c r="O498" s="14" t="n">
        <x:f>IFERROR(K498/D498,0)</x:f>
        <x:v>0.8666666666666667</x:v>
      </x:c>
      <x:c r="P498" t="n">
        <x:f>IF(L498&lt;'KPI TARGETS'!$B$6,1,0)+IF(G498&lt;'KPI TARGETS'!$B$7,1,0)+IF(M498&gt;'KPI TARGETS'!$B$8,1,0)+IF(N498&lt;'KPI TARGETS'!$B$9,1,0)+IF(O498&lt;'KPI TARGETS'!$B$10,1,0)</x:f>
        <x:v>4</x:v>
      </x:c>
      <x:c r="Q498" t="str">
        <x:f>IF(P498&gt;='KPI TARGETS'!$B$11,"HIGH",IF(P498=1,"WATCH","ON TRACK"))</x:f>
        <x:v>HIGH</x:v>
      </x:c>
      <x:c r="R498" s="18" t="str"/>
    </x:row>
    <x:row r="499">
      <x:c r="A499" t="str">
        <x:v>W4</x:v>
      </x:c>
      <x:c r="B499" t="str">
        <x:v>TL 08</x:v>
      </x:c>
      <x:c r="C499" t="str">
        <x:v>T08-A14</x:v>
      </x:c>
      <x:c r="D499" s="18" t="n">
        <x:v>147</x:v>
      </x:c>
      <x:c r="E499" s="18" t="n">
        <x:v>23</x:v>
      </x:c>
      <x:c r="F499" s="18" t="n">
        <x:v>27</x:v>
      </x:c>
      <x:c r="G499" s="19" t="n">
        <x:v>0.938</x:v>
      </x:c>
      <x:c r="H499" s="18" t="n">
        <x:v>75558</x:v>
      </x:c>
      <x:c r="I499" s="18" t="n">
        <x:v>5</x:v>
      </x:c>
      <x:c r="J499" s="18" t="n">
        <x:v>5</x:v>
      </x:c>
      <x:c r="K499" s="18" t="n">
        <x:v>121</x:v>
      </x:c>
      <x:c r="L499" s="14" t="n">
        <x:f>IFERROR(E499/F499,0)</x:f>
        <x:v>0.8518518518518519</x:v>
      </x:c>
      <x:c r="M499" s="16" t="n">
        <x:f>IFERROR(H499/D499,0)</x:f>
        <x:v>514</x:v>
      </x:c>
      <x:c r="N499" s="14" t="n">
        <x:f>IFERROR(J499/I499,0)</x:f>
        <x:v>1</x:v>
      </x:c>
      <x:c r="O499" s="14" t="n">
        <x:f>IFERROR(K499/D499,0)</x:f>
        <x:v>0.8231292517006803</x:v>
      </x:c>
      <x:c r="P499" t="n">
        <x:f>IF(L499&lt;'KPI TARGETS'!$B$6,1,0)+IF(G499&lt;'KPI TARGETS'!$B$7,1,0)+IF(M499&gt;'KPI TARGETS'!$B$8,1,0)+IF(N499&lt;'KPI TARGETS'!$B$9,1,0)+IF(O499&lt;'KPI TARGETS'!$B$10,1,0)</x:f>
        <x:v>3</x:v>
      </x:c>
      <x:c r="Q499" t="str">
        <x:f>IF(P499&gt;='KPI TARGETS'!$B$11,"HIGH",IF(P499=1,"WATCH","ON TRACK"))</x:f>
        <x:v>HIGH</x:v>
      </x:c>
      <x:c r="R499" s="18" t="str"/>
    </x:row>
    <x:row r="500">
      <x:c r="A500" t="str">
        <x:v>W4</x:v>
      </x:c>
      <x:c r="B500" t="str">
        <x:v>TL 08</x:v>
      </x:c>
      <x:c r="C500" t="str">
        <x:v>T08-A15</x:v>
      </x:c>
      <x:c r="D500" s="18" t="n">
        <x:v>111</x:v>
      </x:c>
      <x:c r="E500" s="18" t="n">
        <x:v>32</x:v>
      </x:c>
      <x:c r="F500" s="18" t="n">
        <x:v>33</x:v>
      </x:c>
      <x:c r="G500" s="19" t="n">
        <x:v>0.987</x:v>
      </x:c>
      <x:c r="H500" s="18" t="n">
        <x:v>47619</x:v>
      </x:c>
      <x:c r="I500" s="18" t="n">
        <x:v>5</x:v>
      </x:c>
      <x:c r="J500" s="18" t="n">
        <x:v>5</x:v>
      </x:c>
      <x:c r="K500" s="18" t="n">
        <x:v>93</x:v>
      </x:c>
      <x:c r="L500" s="14" t="n">
        <x:f>IFERROR(E500/F500,0)</x:f>
        <x:v>0.9696969696969697</x:v>
      </x:c>
      <x:c r="M500" s="16" t="n">
        <x:f>IFERROR(H500/D500,0)</x:f>
        <x:v>429</x:v>
      </x:c>
      <x:c r="N500" s="14" t="n">
        <x:f>IFERROR(J500/I500,0)</x:f>
        <x:v>1</x:v>
      </x:c>
      <x:c r="O500" s="14" t="n">
        <x:f>IFERROR(K500/D500,0)</x:f>
        <x:v>0.8378378378378378</x:v>
      </x:c>
      <x:c r="P500" t="n">
        <x:f>IF(L500&lt;'KPI TARGETS'!$B$6,1,0)+IF(G500&lt;'KPI TARGETS'!$B$7,1,0)+IF(M500&gt;'KPI TARGETS'!$B$8,1,0)+IF(N500&lt;'KPI TARGETS'!$B$9,1,0)+IF(O500&lt;'KPI TARGETS'!$B$10,1,0)</x:f>
        <x:v>1</x:v>
      </x:c>
      <x:c r="Q500" t="str">
        <x:f>IF(P500&gt;='KPI TARGETS'!$B$11,"HIGH",IF(P500=1,"WATCH","ON TRACK"))</x:f>
        <x:v>WATCH</x:v>
      </x:c>
      <x:c r="R500" s="18" t="str"/>
    </x:row>
    <x:row r="501">
      <x:c r="A501" t="str">
        <x:v>W4</x:v>
      </x:c>
      <x:c r="B501" t="str">
        <x:v>TL 08</x:v>
      </x:c>
      <x:c r="C501" t="str">
        <x:v>T08-A16</x:v>
      </x:c>
      <x:c r="D501" s="18" t="n">
        <x:v>139</x:v>
      </x:c>
      <x:c r="E501" s="18" t="n">
        <x:v>15</x:v>
      </x:c>
      <x:c r="F501" s="18" t="n">
        <x:v>16</x:v>
      </x:c>
      <x:c r="G501" s="19" t="n">
        <x:v>0.856</x:v>
      </x:c>
      <x:c r="H501" s="18" t="n">
        <x:v>65608</x:v>
      </x:c>
      <x:c r="I501" s="18" t="n">
        <x:v>5</x:v>
      </x:c>
      <x:c r="J501" s="18" t="n">
        <x:v>5</x:v>
      </x:c>
      <x:c r="K501" s="18" t="n">
        <x:v>119</x:v>
      </x:c>
      <x:c r="L501" s="14" t="n">
        <x:f>IFERROR(E501/F501,0)</x:f>
        <x:v>0.9375</x:v>
      </x:c>
      <x:c r="M501" s="16" t="n">
        <x:f>IFERROR(H501/D501,0)</x:f>
        <x:v>472</x:v>
      </x:c>
      <x:c r="N501" s="14" t="n">
        <x:f>IFERROR(J501/I501,0)</x:f>
        <x:v>1</x:v>
      </x:c>
      <x:c r="O501" s="14" t="n">
        <x:f>IFERROR(K501/D501,0)</x:f>
        <x:v>0.8561151079136691</x:v>
      </x:c>
      <x:c r="P501" t="n">
        <x:f>IF(L501&lt;'KPI TARGETS'!$B$6,1,0)+IF(G501&lt;'KPI TARGETS'!$B$7,1,0)+IF(M501&gt;'KPI TARGETS'!$B$8,1,0)+IF(N501&lt;'KPI TARGETS'!$B$9,1,0)+IF(O501&lt;'KPI TARGETS'!$B$10,1,0)</x:f>
        <x:v>2</x:v>
      </x:c>
      <x:c r="Q501" t="str">
        <x:f>IF(P501&gt;='KPI TARGETS'!$B$11,"HIGH",IF(P501=1,"WATCH","ON TRACK"))</x:f>
        <x:v>HIGH</x:v>
      </x:c>
      <x:c r="R501" s="18" t="str"/>
    </x:row>
  </x:sheetData>
  <x:mergeCells>
    <x:mergeCell ref="A1:R2"/>
  </x:mergeCells>
  <x:conditionalFormatting sqref="L6:L501">
    <x:cfRule type="colorScale" priority="1">
      <x:colorScale>
        <x:cfvo type="min"/>
        <x:cfvo type="percentile" val="50"/>
        <x:cfvo type="max"/>
        <x:color rgb="FFFCE8E6"/>
        <x:color rgb="FFFFF2C7"/>
        <x:color rgb="FFDDF5E8"/>
      </x:colorScale>
    </x:cfRule>
  </x:conditionalFormatting>
  <x:conditionalFormatting sqref="G6:G501">
    <x:cfRule type="colorScale" priority="2">
      <x:colorScale>
        <x:cfvo type="min"/>
        <x:cfvo type="percentile" val="50"/>
        <x:cfvo type="max"/>
        <x:color rgb="FFFCE8E6"/>
        <x:color rgb="FFFFF2C7"/>
        <x:color rgb="FFDDF5E8"/>
      </x:colorScale>
    </x:cfRule>
  </x:conditionalFormatting>
  <x:conditionalFormatting sqref="N6:N501">
    <x:cfRule type="colorScale" priority="3">
      <x:colorScale>
        <x:cfvo type="min"/>
        <x:cfvo type="percentile" val="50"/>
        <x:cfvo type="max"/>
        <x:color rgb="FFFCE8E6"/>
        <x:color rgb="FFFFF2C7"/>
        <x:color rgb="FFDDF5E8"/>
      </x:colorScale>
    </x:cfRule>
  </x:conditionalFormatting>
  <x:conditionalFormatting sqref="O6:O501">
    <x:cfRule type="colorScale" priority="4">
      <x:colorScale>
        <x:cfvo type="min"/>
        <x:cfvo type="percentile" val="50"/>
        <x:cfvo type="max"/>
        <x:color rgb="FFFCE8E6"/>
        <x:color rgb="FFFFF2C7"/>
        <x:color rgb="FFDDF5E8"/>
      </x:colorScale>
    </x:cfRule>
  </x:conditionalFormatting>
  <x:conditionalFormatting sqref="P6:P501">
    <x:cfRule type="dataBar" priority="5">
      <x:dataBar>
        <x:cfvo type="min"/>
        <x:cfvo type="max"/>
        <x:color rgb="FFD98745"/>
      </x:dataBar>
      <x:extLst>
        <x:ext xmlns:x14="http://schemas.microsoft.com/office/spreadsheetml/2009/9/main" uri="{B025F937-C7B1-47D3-B67F-A62EFF666E3E}">
          <x14:id>{B5B0F4FD-9C43-51B9-CD1C-ECE68F85D6D0}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5" id="{B5B0F4FD-9C43-51B9-CD1C-ECE68F85D6D0}">
            <x14:dataBar gradient="1">
              <x14:cfvo type="min"/>
              <x14:cfvo type="max"/>
              <x14:fillColor rgb="FFD98745"/>
            </x14:dataBar>
          </x14:cfRule>
          <xm:sqref>P6:P501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49" hidden="0" customWidth="1"/>
  </x:cols>
  <x:sheetData>
    <x:row r="1" ht="24" customHeight="1">
      <x:c r="A1" s="4" t="str">
        <x:v>KPI TARGETS &amp; DEFINITIONS</x:v>
      </x:c>
      <x:c r="B1" s="4"/>
      <x:c r="C1" s="4"/>
      <x:c r="D1" s="4"/>
      <x:c r="E1" s="4"/>
      <x:c r="F1" s="4"/>
    </x:row>
    <x:row r="2" ht="24" customHeight="1">
      <x:c r="A2" s="4"/>
      <x:c r="B2" s="4"/>
      <x:c r="C2" s="4"/>
      <x:c r="D2" s="4"/>
      <x:c r="E2" s="4"/>
      <x:c r="F2" s="4"/>
    </x:row>
    <x:row r="5" ht="30" customHeight="1">
      <x:c r="A5" s="10" t="str">
        <x:v>Metric</x:v>
      </x:c>
      <x:c r="B5" s="10" t="str">
        <x:v>Target</x:v>
      </x:c>
      <x:c r="C5" s="10" t="str">
        <x:v>Direction</x:v>
      </x:c>
      <x:c r="D5" s="10" t="str">
        <x:v>Definition</x:v>
      </x:c>
    </x:row>
    <x:row r="6">
      <x:c r="A6" t="str">
        <x:v>CSAT</x:v>
      </x:c>
      <x:c r="B6" s="14" t="n">
        <x:v>0.9</x:v>
      </x:c>
      <x:c r="C6" t="str">
        <x:v>Higher</x:v>
      </x:c>
      <x:c r="D6" t="str">
        <x:v>Satisfied surveys / total surveys</x:v>
      </x:c>
    </x:row>
    <x:row r="7">
      <x:c r="A7" t="str">
        <x:v>Quality</x:v>
      </x:c>
      <x:c r="B7" s="14" t="n">
        <x:v>0.93</x:v>
      </x:c>
      <x:c r="C7" t="str">
        <x:v>Higher</x:v>
      </x:c>
      <x:c r="D7" t="str">
        <x:v>Average scored quality assessments</x:v>
      </x:c>
    </x:row>
    <x:row r="8">
      <x:c r="A8" t="str">
        <x:v>AHT (sec)</x:v>
      </x:c>
      <x:c r="B8" t="n">
        <x:v>510</x:v>
      </x:c>
      <x:c r="C8" t="str">
        <x:v>Lower</x:v>
      </x:c>
      <x:c r="D8" t="str">
        <x:v>Handle time seconds / handled contacts</x:v>
      </x:c>
    </x:row>
    <x:row r="9">
      <x:c r="A9" t="str">
        <x:v>Attendance</x:v>
      </x:c>
      <x:c r="B9" s="14" t="n">
        <x:v>0.95</x:v>
      </x:c>
      <x:c r="C9" t="str">
        <x:v>Higher</x:v>
      </x:c>
      <x:c r="D9" t="str">
        <x:v>Present scheduled shifts / scheduled shifts</x:v>
      </x:c>
    </x:row>
    <x:row r="10">
      <x:c r="A10" t="str">
        <x:v>Resolution</x:v>
      </x:c>
      <x:c r="B10" s="14" t="n">
        <x:v>0.88</x:v>
      </x:c>
      <x:c r="C10" t="str">
        <x:v>Higher</x:v>
      </x:c>
      <x:c r="D10" t="str">
        <x:v>Resolved contacts / handled contacts</x:v>
      </x:c>
    </x:row>
    <x:row r="11">
      <x:c r="A11" t="str">
        <x:v>Coaching threshold</x:v>
      </x:c>
      <x:c r="B11" t="n">
        <x:v>2</x:v>
      </x:c>
      <x:c r="C11" t="str">
        <x:v>Higher</x:v>
      </x:c>
      <x:c r="D11" t="str">
        <x:v>Count of KPI misses that triggers coaching priority</x:v>
      </x:c>
    </x:row>
  </x:sheetData>
  <x:mergeCells>
    <x:mergeCell ref="A1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84" hidden="0" customWidth="1"/>
  </x:cols>
  <x:sheetData>
    <x:row r="1" ht="24" customHeight="1">
      <x:c r="A1" s="4" t="str">
        <x:v>READ ME | PORTFOLIO WORK SAMPLE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5" ht="34" customHeight="1">
      <x:c r="A5" s="32" t="str">
        <x:v>PROJECT</x:v>
      </x:c>
      <x:c r="B5" s="34" t="str">
        <x:v>Operations Performance Dashboard — fictional demonstration</x:v>
      </x:c>
    </x:row>
    <x:row r="6" ht="34" customHeight="1">
      <x:c r="A6" s="32" t="str">
        <x:v>CREATED FOR</x:v>
      </x:c>
      <x:c r="B6" s="34" t="str">
        <x:v>Professional portfolio | Operations Management</x:v>
      </x:c>
    </x:row>
    <x:row r="7" ht="34" customHeight="1">
      <x:c r="A7" s="32" t="str">
        <x:v>SCOPE</x:v>
      </x:c>
      <x:c r="B7" s="34" t="str">
        <x:v>8 team leaders, 124 agents, 4 weekly reporting periods</x:v>
      </x:c>
    </x:row>
    <x:row r="8" ht="34" customHeight="1">
      <x:c r="A8" s="32" t="str">
        <x:v>DATA NOTICE</x:v>
      </x:c>
      <x:c r="B8" s="34" t="str">
        <x:v>All agent IDs and KPI values are fictional; no confidential employer data.</x:v>
      </x:c>
    </x:row>
    <x:row r="9" ht="34" customHeight="1">
      <x:c r="A9" s="32" t="str">
        <x:v>1 • EDIT INPUTS</x:v>
      </x:c>
      <x:c r="B9" s="34" t="str">
        <x:v>AGENT WEEKLY DATA: blue columns D:K and R; add notes in R.</x:v>
      </x:c>
    </x:row>
    <x:row r="10" ht="34" customHeight="1">
      <x:c r="A10" s="32" t="str">
        <x:v>2 • CHANGE GOALS</x:v>
      </x:c>
      <x:c r="B10" s="34" t="str">
        <x:v>KPI TARGETS: edit column B to adjust thresholds.</x:v>
      </x:c>
    </x:row>
    <x:row r="11" ht="34" customHeight="1">
      <x:c r="A11" s="32" t="str">
        <x:v>3 • REVIEW RESULTS</x:v>
      </x:c>
      <x:c r="B11" s="34" t="str">
        <x:v>TEAM SCORECARD and EXECUTIVE DASHBOARD calculate automatically.</x:v>
      </x:c>
    </x:row>
    <x:row r="12" ht="34" customHeight="1">
      <x:c r="A12" s="32" t="str">
        <x:v>HOW CSAT WORKS</x:v>
      </x:c>
      <x:c r="B12" s="34" t="str">
        <x:v>Satisfied surveys divided by total surveys (weighted).</x:v>
      </x:c>
    </x:row>
    <x:row r="13" ht="34" customHeight="1">
      <x:c r="A13" s="32" t="str">
        <x:v>HOW QUALITY WORKS</x:v>
      </x:c>
      <x:c r="B13" s="34" t="str">
        <x:v>Mean of weekly QA scores (one score per agent-week).</x:v>
      </x:c>
    </x:row>
    <x:row r="14" ht="34" customHeight="1">
      <x:c r="A14" s="32" t="str">
        <x:v>HOW AHT WORKS</x:v>
      </x:c>
      <x:c r="B14" s="34" t="str">
        <x:v>Total handle seconds divided by handled contacts (weighted).</x:v>
      </x:c>
    </x:row>
    <x:row r="15" ht="34" customHeight="1">
      <x:c r="A15" s="32" t="str">
        <x:v>HOW ATTENDANCE WORKS</x:v>
      </x:c>
      <x:c r="B15" s="34" t="str">
        <x:v>Present shifts divided by scheduled shifts.</x:v>
      </x:c>
    </x:row>
    <x:row r="16" ht="34" customHeight="1">
      <x:c r="A16" s="32" t="str">
        <x:v>HOW RESOLUTION WORKS</x:v>
      </x:c>
      <x:c r="B16" s="34" t="str">
        <x:v>Resolved contacts divided by handled contacts.</x:v>
      </x:c>
    </x:row>
    <x:row r="17" ht="34" customHeight="1">
      <x:c r="A17" s="32" t="str">
        <x:v>PRIORITY RULE</x:v>
      </x:c>
      <x:c r="B17" s="34" t="str">
        <x:v>2+ missed targets = HIGH; 1 = WATCH; 0 = ON TRACK.</x:v>
      </x:c>
    </x:row>
    <x:row r="18" ht="34" customHeight="1">
      <x:c r="A18" s="32" t="str">
        <x:v>IMPORTANT</x:v>
      </x:c>
      <x:c r="B18" s="34" t="str">
        <x:v>Priority count is agent-weeks, not unique agents.</x:v>
      </x:c>
    </x:row>
    <x:row r="19" ht="34" customHeight="1">
      <x:c r="A19" s="32" t="str">
        <x:v>EXCEL NOTE</x:v>
      </x:c>
      <x:c r="B19" s="34" t="str">
        <x:v>Open in Microsoft Excel or compatible spreadsheet software to recalculate.</x:v>
      </x:c>
    </x:row>
  </x:sheetData>
  <x:mergeCells>
    <x:mergeCell ref="A1:H2"/>
  </x:mergeCells>
  <x:pageMargins left="0.7" right="0.7" top="0.75" bottom="0.75" header="0.3" footer="0.3"/>
</x:worksheet>
</file>